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320" windowHeight="9720"/>
  </bookViews>
  <sheets>
    <sheet name="Доходи ЗФ" sheetId="1" r:id="rId1"/>
    <sheet name="Доходи CФ" sheetId="2" r:id="rId2"/>
    <sheet name="Видатки ЗФ" sheetId="3" r:id="rId3"/>
    <sheet name="Видатки СФ" sheetId="4" r:id="rId4"/>
  </sheets>
  <definedNames>
    <definedName name="_xlnm.Print_Titles" localSheetId="1">'Доходи CФ'!$4:$5</definedName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G11" i="4" l="1"/>
  <c r="E15" i="4" l="1"/>
  <c r="G7" i="4" l="1"/>
  <c r="G8" i="4"/>
  <c r="G9" i="4"/>
  <c r="G10" i="4"/>
  <c r="G12" i="4"/>
  <c r="G13" i="4"/>
  <c r="G14" i="4"/>
  <c r="G6" i="4"/>
  <c r="G7" i="3"/>
  <c r="G8" i="3"/>
  <c r="G9" i="3"/>
  <c r="G10" i="3"/>
  <c r="G11" i="3"/>
  <c r="G12" i="3"/>
  <c r="G13" i="3"/>
  <c r="G14" i="3"/>
  <c r="G15" i="3"/>
  <c r="G6" i="3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9" i="1"/>
  <c r="G50" i="1"/>
  <c r="G51" i="1"/>
  <c r="G52" i="1"/>
  <c r="G53" i="1"/>
  <c r="G54" i="1"/>
  <c r="G60" i="1"/>
  <c r="G61" i="1"/>
  <c r="G62" i="1"/>
  <c r="G63" i="1"/>
  <c r="G6" i="1"/>
  <c r="D64" i="1"/>
  <c r="D65" i="1" s="1"/>
  <c r="E64" i="1"/>
  <c r="G64" i="1" s="1"/>
  <c r="C64" i="1"/>
  <c r="C65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" i="1"/>
  <c r="F64" i="1" s="1"/>
  <c r="F65" i="1" s="1"/>
  <c r="G7" i="2"/>
  <c r="G8" i="2"/>
  <c r="G9" i="2"/>
  <c r="G10" i="2"/>
  <c r="G11" i="2"/>
  <c r="G15" i="2"/>
  <c r="G16" i="2"/>
  <c r="G17" i="2"/>
  <c r="G18" i="2"/>
  <c r="G19" i="2"/>
  <c r="G20" i="2"/>
  <c r="G21" i="2"/>
  <c r="G22" i="2"/>
  <c r="G6" i="2"/>
  <c r="E65" i="1" l="1"/>
  <c r="G65" i="1" s="1"/>
  <c r="D15" i="4"/>
  <c r="G15" i="4" s="1"/>
  <c r="C15" i="4"/>
  <c r="F14" i="4"/>
  <c r="F13" i="4"/>
  <c r="F12" i="4"/>
  <c r="F11" i="4"/>
  <c r="F10" i="4"/>
  <c r="F9" i="4"/>
  <c r="F8" i="4"/>
  <c r="F7" i="4"/>
  <c r="F6" i="4"/>
  <c r="F15" i="4" l="1"/>
  <c r="E16" i="3"/>
  <c r="D16" i="3"/>
  <c r="C16" i="3"/>
  <c r="F15" i="3"/>
  <c r="F14" i="3"/>
  <c r="F13" i="3"/>
  <c r="F12" i="3"/>
  <c r="F11" i="3"/>
  <c r="F10" i="3"/>
  <c r="F9" i="3"/>
  <c r="F8" i="3"/>
  <c r="F7" i="3"/>
  <c r="F6" i="3"/>
  <c r="F16" i="3" s="1"/>
  <c r="G16" i="3" l="1"/>
  <c r="E23" i="2"/>
  <c r="D23" i="2"/>
  <c r="D24" i="2" s="1"/>
  <c r="C23" i="2"/>
  <c r="C24" i="2" s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E24" i="2" l="1"/>
  <c r="G24" i="2" s="1"/>
  <c r="G23" i="2"/>
  <c r="F23" i="2"/>
  <c r="F24" i="2" s="1"/>
</calcChain>
</file>

<file path=xl/sharedStrings.xml><?xml version="1.0" encoding="utf-8"?>
<sst xmlns="http://schemas.openxmlformats.org/spreadsheetml/2006/main" count="165" uniqueCount="112">
  <si>
    <t>грн.</t>
  </si>
  <si>
    <t>ККД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</si>
  <si>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</si>
  <si>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</si>
  <si>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</si>
  <si>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</si>
  <si>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</si>
  <si>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</si>
  <si>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</si>
  <si>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</si>
  <si>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</si>
  <si>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</si>
  <si>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</si>
  <si>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</si>
  <si>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</si>
  <si>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</si>
  <si>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</si>
  <si>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</si>
  <si>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</si>
  <si>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</si>
  <si>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</si>
  <si>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</si>
  <si>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</si>
  <si>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</si>
  <si>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</si>
  <si>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</si>
  <si>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</si>
  <si>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</si>
  <si>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</si>
  <si>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</si>
  <si>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</si>
  <si>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</si>
  <si>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</si>
  <si>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</si>
  <si>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</si>
  <si>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</si>
  <si>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</si>
  <si>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</si>
  <si>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</si>
  <si>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</si>
  <si>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</si>
  <si>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</si>
  <si>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</si>
  <si>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</si>
  <si>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</si>
  <si>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</si>
  <si>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</si>
  <si>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</si>
  <si>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</si>
  <si>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Доходи від операцій з капіталом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</si>
  <si>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</si>
  <si>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</si>
  <si>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</si>
  <si>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</si>
  <si>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</si>
  <si>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</si>
  <si>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Всього без урахування трансферт</t>
  </si>
  <si>
    <t>Всього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</si>
  <si>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</si>
  <si>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</si>
  <si>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</si>
  <si>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</si>
  <si>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</si>
  <si>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Найменування доходів</t>
  </si>
  <si>
    <t>Додаток 1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</si>
  <si>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</si>
  <si>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</si>
  <si>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</si>
  <si>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</si>
  <si>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</si>
  <si>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Надходження коштів пайової участі у розвитку інфраструктури населеного пункту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</si>
  <si>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</si>
  <si>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</si>
  <si>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Інші субвенції з місцевого бюджету</t>
  </si>
  <si>
    <t>Код</t>
  </si>
  <si>
    <t>Показник</t>
  </si>
  <si>
    <t>Касові видатки за 2020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</si>
  <si>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</si>
  <si>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</si>
  <si>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</si>
  <si>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Інша діяльність у сфері державного управління</t>
  </si>
  <si>
    <t>0110191</t>
  </si>
  <si>
    <t>Проведення місцевих виборів</t>
  </si>
  <si>
    <t>0113242</t>
  </si>
  <si>
    <t>Інші заходи у сфері соціального захисту і соціального забезпечення</t>
  </si>
  <si>
    <t>0115062</t>
  </si>
  <si>
    <t>Підтримка спорту вищих досягнень та організацій, які здійснюють фізкультурно-спортивну діяльність в регіоні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</si>
  <si>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</si>
  <si>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</si>
  <si>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</si>
  <si>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</si>
  <si>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</si>
  <si>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</si>
  <si>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</si>
  <si>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</si>
  <si>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</si>
  <si>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</si>
  <si>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</si>
  <si>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0116011</t>
  </si>
  <si>
    <t>Експлуатація та технічне обслуговування житлового фонду</t>
  </si>
  <si>
    <t>0118311</t>
  </si>
  <si>
    <t>Охорона та раціональне використання природних ресурсів</t>
  </si>
  <si>
    <t>0118312</t>
  </si>
  <si>
    <t>Утилізація відходів</t>
  </si>
  <si>
    <t xml:space="preserve">Звіт про виконання селищного бюджету Теофіпольської селищної ради за видатками загального фонду                                           
2020 року    </t>
  </si>
  <si>
    <t xml:space="preserve">Звіт про виконання селищного бюджету Теофіпольської селищної ради за видатками спеціального фонду  
2020 року    </t>
  </si>
  <si>
    <t>Звіт про виконання селищного бюджету Теофіпольської селищної ради за доходами загального фонду  
2020 року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</si>
  <si>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</si>
  <si>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</si>
  <si>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>Кошти від продажу землі і нематеріальних активів</t>
  </si>
  <si>
    <t xml:space="preserve">Звіт про виконання селищного бюджету Теофіпольської селищної ради за доходами спеціального фонду  
2020 року    
</t>
  </si>
  <si>
    <t>Надходження від продажу основного капіталу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</si>
</sst>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"/>
    <numFmt numFmtId="165" formatCode="0.0%"/>
  </numFmts>
  <fonts count="10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8" fillId="0" borderId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Font="1" applyAlignment="1">
      <alignment horizontal="center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" xfId="6" applyNumberFormat="1" applyFont="1" applyBorder="1" applyAlignment="1">
      <alignment horizontal="center" vertical="center"/>
    </xf>
    <xf numFmtId="165" fontId="5" fillId="2" borderId="1" xfId="6" applyNumberFormat="1" applyFont="1" applyFill="1" applyBorder="1" applyAlignment="1">
      <alignment horizontal="center" vertical="center"/>
    </xf>
    <xf numFmtId="165" fontId="4" fillId="0" borderId="0" xfId="6" applyNumberFormat="1" applyFont="1"/>
    <xf numFmtId="165" fontId="4" fillId="0" borderId="1" xfId="6" applyNumberFormat="1" applyFont="1" applyBorder="1" applyAlignment="1">
      <alignment horizontal="center" vertical="center" wrapText="1"/>
    </xf>
    <xf numFmtId="165" fontId="5" fillId="2" borderId="1" xfId="6" applyNumberFormat="1" applyFont="1" applyFill="1" applyBorder="1" applyAlignment="1">
      <alignment horizontal="center" vertical="center" wrapText="1"/>
    </xf>
    <xf numFmtId="165" fontId="4" fillId="0" borderId="0" xfId="6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7">
    <cellStyle name="Обычный" xfId="0" builtinId="0"/>
    <cellStyle name="Обычный 2" xfId="2"/>
    <cellStyle name="Обычный 3" xfId="3"/>
    <cellStyle name="Обычный 4" xfId="4"/>
    <cellStyle name="Обычный 5" xfId="1"/>
    <cellStyle name="Процентный" xfId="6" builtinId="5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view="pageBreakPreview" topLeftCell="A52" zoomScale="60" zoomScaleNormal="100" workbookViewId="0">
      <selection activeCell="A64" sqref="A64:B65"/>
    </sheetView>
  </sheetViews>
  <sheetFormatPr defaultRowHeight="12.75" x14ac:dyDescent="0.2"/>
  <cols>
    <col min="1" max="1" width="11" customWidth="1"/>
    <col min="2" max="2" width="48.5703125" customWidth="1"/>
    <col min="3" max="3" width="16.7109375" customWidth="1"/>
    <col min="4" max="4" width="15.85546875" customWidth="1"/>
    <col min="5" max="5" width="16" customWidth="1"/>
    <col min="6" max="6" width="16.7109375" customWidth="1"/>
    <col min="7" max="7" width="15.7109375" customWidth="1"/>
  </cols>
  <sheetData>
    <row r="1" spans="1:10" ht="33" customHeight="1" x14ac:dyDescent="0.2">
      <c r="A1" s="1"/>
      <c r="B1" s="1"/>
      <c r="C1" s="1"/>
      <c r="D1" s="1"/>
      <c r="E1" s="1"/>
      <c r="F1" s="1"/>
      <c r="G1" s="37" t="s">
        <v>64</v>
      </c>
      <c r="H1" s="1"/>
      <c r="I1" s="1"/>
      <c r="J1" s="1"/>
    </row>
    <row r="2" spans="1:10" ht="42" customHeight="1" x14ac:dyDescent="0.2">
      <c r="A2" s="35" t="s">
        <v>106</v>
      </c>
      <c r="B2" s="35"/>
      <c r="C2" s="35"/>
      <c r="D2" s="35"/>
      <c r="E2" s="35"/>
      <c r="F2" s="35"/>
      <c r="G2" s="35"/>
      <c r="H2" s="12"/>
      <c r="I2" s="12"/>
      <c r="J2" s="12"/>
    </row>
    <row r="3" spans="1:10" ht="15.75" x14ac:dyDescent="0.2">
      <c r="G3" s="11" t="s">
        <v>0</v>
      </c>
    </row>
    <row r="4" spans="1:10" ht="147.75" customHeight="1" x14ac:dyDescent="0.2">
      <c r="A4" s="4" t="s">
        <v>1</v>
      </c>
      <c r="B4" s="4" t="s">
        <v>63</v>
      </c>
      <c r="C4" s="4" t="s">
        <v>58</v>
      </c>
      <c r="D4" s="4" t="s">
        <v>59</v>
      </c>
      <c r="E4" s="4" t="s">
        <v>60</v>
      </c>
      <c r="F4" s="4" t="s">
        <v>107</v>
      </c>
      <c r="G4" s="4" t="s">
        <v>108</v>
      </c>
    </row>
    <row r="5" spans="1:10" s="10" customFormat="1" ht="15" customHeight="1" x14ac:dyDescent="0.2">
      <c r="A5" s="9" t="s">
        <v>61</v>
      </c>
      <c r="B5" s="9" t="s">
        <v>62</v>
      </c>
      <c r="C5" s="4">
        <v>1</v>
      </c>
      <c r="D5" s="4">
        <v>2</v>
      </c>
      <c r="E5" s="4">
        <v>3</v>
      </c>
      <c r="F5" s="3">
        <v>4</v>
      </c>
      <c r="G5" s="4">
        <v>5</v>
      </c>
    </row>
    <row r="6" spans="1:10" ht="15.75" x14ac:dyDescent="0.2">
      <c r="A6" s="3">
        <v>10000000</v>
      </c>
      <c r="B6" s="6" t="s">
        <v>2</v>
      </c>
      <c r="C6" s="7">
        <v>11495200</v>
      </c>
      <c r="D6" s="7">
        <v>12961628</v>
      </c>
      <c r="E6" s="7">
        <v>13175027.609999999</v>
      </c>
      <c r="F6" s="7">
        <f>E6-D6</f>
        <v>213399.6099999994</v>
      </c>
      <c r="G6" s="28">
        <f>E6/D6</f>
        <v>1.0164639511332989</v>
      </c>
    </row>
    <row r="7" spans="1:10" ht="31.5" x14ac:dyDescent="0.2">
      <c r="A7" s="3">
        <v>11000000</v>
      </c>
      <c r="B7" s="6" t="s">
        <v>3</v>
      </c>
      <c r="C7" s="7">
        <v>0</v>
      </c>
      <c r="D7" s="7">
        <v>0</v>
      </c>
      <c r="E7" s="7">
        <v>308.52</v>
      </c>
      <c r="F7" s="7">
        <f t="shared" ref="F7:F63" si="0">E7-D7</f>
        <v>308.52</v>
      </c>
      <c r="G7" s="28"/>
    </row>
    <row r="8" spans="1:10" ht="15.75" x14ac:dyDescent="0.2">
      <c r="A8" s="3">
        <v>11020000</v>
      </c>
      <c r="B8" s="6" t="s">
        <v>4</v>
      </c>
      <c r="C8" s="7">
        <v>0</v>
      </c>
      <c r="D8" s="7">
        <v>0</v>
      </c>
      <c r="E8" s="7">
        <v>308.52</v>
      </c>
      <c r="F8" s="7">
        <f t="shared" si="0"/>
        <v>308.52</v>
      </c>
      <c r="G8" s="28"/>
    </row>
    <row r="9" spans="1:10" ht="31.5" x14ac:dyDescent="0.2">
      <c r="A9" s="3">
        <v>11020200</v>
      </c>
      <c r="B9" s="6" t="s">
        <v>5</v>
      </c>
      <c r="C9" s="7">
        <v>0</v>
      </c>
      <c r="D9" s="7">
        <v>0</v>
      </c>
      <c r="E9" s="7">
        <v>308.52</v>
      </c>
      <c r="F9" s="7">
        <f t="shared" si="0"/>
        <v>308.52</v>
      </c>
      <c r="G9" s="28"/>
    </row>
    <row r="10" spans="1:10" ht="31.5" x14ac:dyDescent="0.2">
      <c r="A10" s="3">
        <v>13000000</v>
      </c>
      <c r="B10" s="6" t="s">
        <v>6</v>
      </c>
      <c r="C10" s="7">
        <v>0</v>
      </c>
      <c r="D10" s="7">
        <v>0</v>
      </c>
      <c r="E10" s="7">
        <v>7343.14</v>
      </c>
      <c r="F10" s="7">
        <f t="shared" si="0"/>
        <v>7343.14</v>
      </c>
      <c r="G10" s="28"/>
    </row>
    <row r="11" spans="1:10" ht="15.75" x14ac:dyDescent="0.2">
      <c r="A11" s="3">
        <v>13030000</v>
      </c>
      <c r="B11" s="6" t="s">
        <v>7</v>
      </c>
      <c r="C11" s="7">
        <v>0</v>
      </c>
      <c r="D11" s="7">
        <v>0</v>
      </c>
      <c r="E11" s="7">
        <v>7343.14</v>
      </c>
      <c r="F11" s="7">
        <f t="shared" si="0"/>
        <v>7343.14</v>
      </c>
      <c r="G11" s="28"/>
    </row>
    <row r="12" spans="1:10" ht="47.25" x14ac:dyDescent="0.2">
      <c r="A12" s="3">
        <v>13030100</v>
      </c>
      <c r="B12" s="6" t="s">
        <v>8</v>
      </c>
      <c r="C12" s="7">
        <v>0</v>
      </c>
      <c r="D12" s="7">
        <v>0</v>
      </c>
      <c r="E12" s="7">
        <v>7343.14</v>
      </c>
      <c r="F12" s="7">
        <f t="shared" si="0"/>
        <v>7343.14</v>
      </c>
      <c r="G12" s="28"/>
    </row>
    <row r="13" spans="1:10" ht="15.75" x14ac:dyDescent="0.2">
      <c r="A13" s="3">
        <v>14000000</v>
      </c>
      <c r="B13" s="6" t="s">
        <v>9</v>
      </c>
      <c r="C13" s="7">
        <v>1500000</v>
      </c>
      <c r="D13" s="7">
        <v>1500000</v>
      </c>
      <c r="E13" s="7">
        <v>1875829.05</v>
      </c>
      <c r="F13" s="7">
        <f t="shared" si="0"/>
        <v>375829.05000000005</v>
      </c>
      <c r="G13" s="28">
        <f t="shared" ref="G7:G65" si="1">E13/D13</f>
        <v>1.2505527000000001</v>
      </c>
    </row>
    <row r="14" spans="1:10" ht="31.5" x14ac:dyDescent="0.2">
      <c r="A14" s="3">
        <v>14020000</v>
      </c>
      <c r="B14" s="6" t="s">
        <v>10</v>
      </c>
      <c r="C14" s="7">
        <v>200000</v>
      </c>
      <c r="D14" s="7">
        <v>200000</v>
      </c>
      <c r="E14" s="7">
        <v>302766.36</v>
      </c>
      <c r="F14" s="7">
        <f t="shared" si="0"/>
        <v>102766.35999999999</v>
      </c>
      <c r="G14" s="28">
        <f t="shared" si="1"/>
        <v>1.5138317999999999</v>
      </c>
    </row>
    <row r="15" spans="1:10" ht="15.75" x14ac:dyDescent="0.2">
      <c r="A15" s="3">
        <v>14021900</v>
      </c>
      <c r="B15" s="6" t="s">
        <v>11</v>
      </c>
      <c r="C15" s="7">
        <v>200000</v>
      </c>
      <c r="D15" s="7">
        <v>200000</v>
      </c>
      <c r="E15" s="7">
        <v>302766.36</v>
      </c>
      <c r="F15" s="7">
        <f t="shared" si="0"/>
        <v>102766.35999999999</v>
      </c>
      <c r="G15" s="28">
        <f t="shared" si="1"/>
        <v>1.5138317999999999</v>
      </c>
    </row>
    <row r="16" spans="1:10" ht="47.25" x14ac:dyDescent="0.2">
      <c r="A16" s="3">
        <v>14030000</v>
      </c>
      <c r="B16" s="6" t="s">
        <v>12</v>
      </c>
      <c r="C16" s="7">
        <v>800000</v>
      </c>
      <c r="D16" s="7">
        <v>800000</v>
      </c>
      <c r="E16" s="7">
        <v>1058601.8500000001</v>
      </c>
      <c r="F16" s="7">
        <f t="shared" si="0"/>
        <v>258601.85000000009</v>
      </c>
      <c r="G16" s="28">
        <f t="shared" si="1"/>
        <v>1.3232523125000002</v>
      </c>
    </row>
    <row r="17" spans="1:7" ht="15.75" x14ac:dyDescent="0.2">
      <c r="A17" s="3">
        <v>14031900</v>
      </c>
      <c r="B17" s="6" t="s">
        <v>11</v>
      </c>
      <c r="C17" s="7">
        <v>800000</v>
      </c>
      <c r="D17" s="7">
        <v>800000</v>
      </c>
      <c r="E17" s="7">
        <v>1058601.8500000001</v>
      </c>
      <c r="F17" s="7">
        <f t="shared" si="0"/>
        <v>258601.85000000009</v>
      </c>
      <c r="G17" s="28">
        <f t="shared" si="1"/>
        <v>1.3232523125000002</v>
      </c>
    </row>
    <row r="18" spans="1:7" ht="47.25" x14ac:dyDescent="0.2">
      <c r="A18" s="3">
        <v>14040000</v>
      </c>
      <c r="B18" s="6" t="s">
        <v>13</v>
      </c>
      <c r="C18" s="7">
        <v>500000</v>
      </c>
      <c r="D18" s="7">
        <v>500000</v>
      </c>
      <c r="E18" s="7">
        <v>514460.84</v>
      </c>
      <c r="F18" s="7">
        <f t="shared" si="0"/>
        <v>14460.840000000026</v>
      </c>
      <c r="G18" s="28">
        <f t="shared" si="1"/>
        <v>1.0289216800000001</v>
      </c>
    </row>
    <row r="19" spans="1:7" ht="15.75" x14ac:dyDescent="0.2">
      <c r="A19" s="3">
        <v>18000000</v>
      </c>
      <c r="B19" s="6" t="s">
        <v>14</v>
      </c>
      <c r="C19" s="7">
        <v>9995200</v>
      </c>
      <c r="D19" s="7">
        <v>11461628</v>
      </c>
      <c r="E19" s="7">
        <v>11291546.899999999</v>
      </c>
      <c r="F19" s="7">
        <f t="shared" si="0"/>
        <v>-170081.10000000149</v>
      </c>
      <c r="G19" s="28">
        <f t="shared" si="1"/>
        <v>0.98516082532080074</v>
      </c>
    </row>
    <row r="20" spans="1:7" ht="15.75" x14ac:dyDescent="0.2">
      <c r="A20" s="3">
        <v>18010000</v>
      </c>
      <c r="B20" s="6" t="s">
        <v>15</v>
      </c>
      <c r="C20" s="7">
        <v>2687200</v>
      </c>
      <c r="D20" s="7">
        <v>3523628</v>
      </c>
      <c r="E20" s="7">
        <v>3820147.4</v>
      </c>
      <c r="F20" s="7">
        <f t="shared" si="0"/>
        <v>296519.39999999991</v>
      </c>
      <c r="G20" s="28">
        <f t="shared" si="1"/>
        <v>1.0841517322486935</v>
      </c>
    </row>
    <row r="21" spans="1:7" ht="63" x14ac:dyDescent="0.2">
      <c r="A21" s="3">
        <v>18010100</v>
      </c>
      <c r="B21" s="6" t="s">
        <v>16</v>
      </c>
      <c r="C21" s="7">
        <v>21600</v>
      </c>
      <c r="D21" s="7">
        <v>21600</v>
      </c>
      <c r="E21" s="7">
        <v>27521.97</v>
      </c>
      <c r="F21" s="7">
        <f t="shared" si="0"/>
        <v>5921.9700000000012</v>
      </c>
      <c r="G21" s="28">
        <f t="shared" si="1"/>
        <v>1.2741652777777779</v>
      </c>
    </row>
    <row r="22" spans="1:7" ht="63" x14ac:dyDescent="0.2">
      <c r="A22" s="3">
        <v>18010200</v>
      </c>
      <c r="B22" s="6" t="s">
        <v>17</v>
      </c>
      <c r="C22" s="7">
        <v>108000</v>
      </c>
      <c r="D22" s="7">
        <v>108000</v>
      </c>
      <c r="E22" s="7">
        <v>130666.95</v>
      </c>
      <c r="F22" s="7">
        <f t="shared" si="0"/>
        <v>22666.949999999997</v>
      </c>
      <c r="G22" s="28">
        <f t="shared" si="1"/>
        <v>1.2098791666666666</v>
      </c>
    </row>
    <row r="23" spans="1:7" ht="63" x14ac:dyDescent="0.2">
      <c r="A23" s="3">
        <v>18010300</v>
      </c>
      <c r="B23" s="6" t="s">
        <v>18</v>
      </c>
      <c r="C23" s="7">
        <v>225000</v>
      </c>
      <c r="D23" s="7">
        <v>665437</v>
      </c>
      <c r="E23" s="7">
        <v>704289.96</v>
      </c>
      <c r="F23" s="7">
        <f t="shared" si="0"/>
        <v>38852.959999999963</v>
      </c>
      <c r="G23" s="28">
        <f t="shared" si="1"/>
        <v>1.0583871350706378</v>
      </c>
    </row>
    <row r="24" spans="1:7" ht="63" x14ac:dyDescent="0.2">
      <c r="A24" s="3">
        <v>18010400</v>
      </c>
      <c r="B24" s="6" t="s">
        <v>19</v>
      </c>
      <c r="C24" s="7">
        <v>950000</v>
      </c>
      <c r="D24" s="7">
        <v>1308491</v>
      </c>
      <c r="E24" s="7">
        <v>1363509.62</v>
      </c>
      <c r="F24" s="7">
        <f t="shared" si="0"/>
        <v>55018.620000000112</v>
      </c>
      <c r="G24" s="28">
        <f t="shared" si="1"/>
        <v>1.0420473812964706</v>
      </c>
    </row>
    <row r="25" spans="1:7" ht="15.75" x14ac:dyDescent="0.2">
      <c r="A25" s="3">
        <v>18010500</v>
      </c>
      <c r="B25" s="6" t="s">
        <v>20</v>
      </c>
      <c r="C25" s="7">
        <v>430000</v>
      </c>
      <c r="D25" s="7">
        <v>430000</v>
      </c>
      <c r="E25" s="7">
        <v>513511.67999999999</v>
      </c>
      <c r="F25" s="7">
        <f t="shared" si="0"/>
        <v>83511.679999999993</v>
      </c>
      <c r="G25" s="28">
        <f t="shared" si="1"/>
        <v>1.1942132093023257</v>
      </c>
    </row>
    <row r="26" spans="1:7" ht="15.75" x14ac:dyDescent="0.2">
      <c r="A26" s="3">
        <v>18010600</v>
      </c>
      <c r="B26" s="6" t="s">
        <v>21</v>
      </c>
      <c r="C26" s="7">
        <v>378000</v>
      </c>
      <c r="D26" s="7">
        <v>378000</v>
      </c>
      <c r="E26" s="7">
        <v>395433.25</v>
      </c>
      <c r="F26" s="7">
        <f t="shared" si="0"/>
        <v>17433.25</v>
      </c>
      <c r="G26" s="28">
        <f t="shared" si="1"/>
        <v>1.046119708994709</v>
      </c>
    </row>
    <row r="27" spans="1:7" ht="15.75" x14ac:dyDescent="0.2">
      <c r="A27" s="3">
        <v>18010700</v>
      </c>
      <c r="B27" s="6" t="s">
        <v>22</v>
      </c>
      <c r="C27" s="7">
        <v>227000</v>
      </c>
      <c r="D27" s="7">
        <v>227000</v>
      </c>
      <c r="E27" s="7">
        <v>189414.34</v>
      </c>
      <c r="F27" s="7">
        <f t="shared" si="0"/>
        <v>-37585.660000000003</v>
      </c>
      <c r="G27" s="28">
        <f t="shared" si="1"/>
        <v>0.83442440528634365</v>
      </c>
    </row>
    <row r="28" spans="1:7" ht="15.75" x14ac:dyDescent="0.2">
      <c r="A28" s="3">
        <v>18010900</v>
      </c>
      <c r="B28" s="6" t="s">
        <v>23</v>
      </c>
      <c r="C28" s="7">
        <v>207600</v>
      </c>
      <c r="D28" s="7">
        <v>207600</v>
      </c>
      <c r="E28" s="7">
        <v>262049.63</v>
      </c>
      <c r="F28" s="7">
        <f t="shared" si="0"/>
        <v>54449.630000000005</v>
      </c>
      <c r="G28" s="28">
        <f t="shared" si="1"/>
        <v>1.2622814547206167</v>
      </c>
    </row>
    <row r="29" spans="1:7" ht="15.75" x14ac:dyDescent="0.2">
      <c r="A29" s="3">
        <v>18011100</v>
      </c>
      <c r="B29" s="6" t="s">
        <v>24</v>
      </c>
      <c r="C29" s="7">
        <v>140000</v>
      </c>
      <c r="D29" s="7">
        <v>177500</v>
      </c>
      <c r="E29" s="7">
        <v>233750</v>
      </c>
      <c r="F29" s="7">
        <f t="shared" si="0"/>
        <v>56250</v>
      </c>
      <c r="G29" s="28">
        <f t="shared" si="1"/>
        <v>1.3169014084507042</v>
      </c>
    </row>
    <row r="30" spans="1:7" ht="31.5" x14ac:dyDescent="0.2">
      <c r="A30" s="3">
        <v>18020000</v>
      </c>
      <c r="B30" s="6" t="s">
        <v>25</v>
      </c>
      <c r="C30" s="7">
        <v>6000</v>
      </c>
      <c r="D30" s="7">
        <v>6000</v>
      </c>
      <c r="E30" s="7">
        <v>6724.82</v>
      </c>
      <c r="F30" s="7">
        <f t="shared" si="0"/>
        <v>724.81999999999971</v>
      </c>
      <c r="G30" s="28">
        <f t="shared" si="1"/>
        <v>1.1208033333333334</v>
      </c>
    </row>
    <row r="31" spans="1:7" ht="31.5" x14ac:dyDescent="0.2">
      <c r="A31" s="3">
        <v>18020100</v>
      </c>
      <c r="B31" s="6" t="s">
        <v>26</v>
      </c>
      <c r="C31" s="7">
        <v>6000</v>
      </c>
      <c r="D31" s="7">
        <v>6000</v>
      </c>
      <c r="E31" s="7">
        <v>6724.82</v>
      </c>
      <c r="F31" s="7">
        <f t="shared" si="0"/>
        <v>724.81999999999971</v>
      </c>
      <c r="G31" s="28">
        <f t="shared" si="1"/>
        <v>1.1208033333333334</v>
      </c>
    </row>
    <row r="32" spans="1:7" ht="15.75" x14ac:dyDescent="0.2">
      <c r="A32" s="3">
        <v>18050000</v>
      </c>
      <c r="B32" s="6" t="s">
        <v>27</v>
      </c>
      <c r="C32" s="7">
        <v>7302000</v>
      </c>
      <c r="D32" s="7">
        <v>7932000</v>
      </c>
      <c r="E32" s="7">
        <v>7464674.6799999997</v>
      </c>
      <c r="F32" s="7">
        <f t="shared" si="0"/>
        <v>-467325.3200000003</v>
      </c>
      <c r="G32" s="28">
        <f t="shared" si="1"/>
        <v>0.9410835451336359</v>
      </c>
    </row>
    <row r="33" spans="1:7" ht="15.75" x14ac:dyDescent="0.2">
      <c r="A33" s="3">
        <v>18050300</v>
      </c>
      <c r="B33" s="6" t="s">
        <v>28</v>
      </c>
      <c r="C33" s="7">
        <v>182000</v>
      </c>
      <c r="D33" s="7">
        <v>212000</v>
      </c>
      <c r="E33" s="7">
        <v>304798.21999999997</v>
      </c>
      <c r="F33" s="7">
        <f t="shared" si="0"/>
        <v>92798.219999999972</v>
      </c>
      <c r="G33" s="28">
        <f t="shared" si="1"/>
        <v>1.4377274528301887</v>
      </c>
    </row>
    <row r="34" spans="1:7" ht="15.75" x14ac:dyDescent="0.2">
      <c r="A34" s="3">
        <v>18050400</v>
      </c>
      <c r="B34" s="6" t="s">
        <v>29</v>
      </c>
      <c r="C34" s="7">
        <v>6800000</v>
      </c>
      <c r="D34" s="7">
        <v>7400000</v>
      </c>
      <c r="E34" s="7">
        <v>6769745.1399999997</v>
      </c>
      <c r="F34" s="7">
        <f t="shared" si="0"/>
        <v>-630254.86000000034</v>
      </c>
      <c r="G34" s="28">
        <f t="shared" si="1"/>
        <v>0.91483042432432427</v>
      </c>
    </row>
    <row r="35" spans="1:7" ht="78.75" x14ac:dyDescent="0.2">
      <c r="A35" s="3">
        <v>18050500</v>
      </c>
      <c r="B35" s="6" t="s">
        <v>30</v>
      </c>
      <c r="C35" s="7">
        <v>320000</v>
      </c>
      <c r="D35" s="7">
        <v>320000</v>
      </c>
      <c r="E35" s="7">
        <v>390131.32</v>
      </c>
      <c r="F35" s="7">
        <f t="shared" si="0"/>
        <v>70131.320000000007</v>
      </c>
      <c r="G35" s="28">
        <f t="shared" si="1"/>
        <v>1.219160375</v>
      </c>
    </row>
    <row r="36" spans="1:7" ht="15.75" x14ac:dyDescent="0.2">
      <c r="A36" s="3">
        <v>20000000</v>
      </c>
      <c r="B36" s="6" t="s">
        <v>31</v>
      </c>
      <c r="C36" s="7">
        <v>741000</v>
      </c>
      <c r="D36" s="7">
        <v>1062693</v>
      </c>
      <c r="E36" s="7">
        <v>1187013.2799999998</v>
      </c>
      <c r="F36" s="7">
        <f t="shared" si="0"/>
        <v>124320.2799999998</v>
      </c>
      <c r="G36" s="28">
        <f t="shared" si="1"/>
        <v>1.1169860721770066</v>
      </c>
    </row>
    <row r="37" spans="1:7" ht="31.5" x14ac:dyDescent="0.2">
      <c r="A37" s="3">
        <v>21000000</v>
      </c>
      <c r="B37" s="6" t="s">
        <v>32</v>
      </c>
      <c r="C37" s="7">
        <v>0</v>
      </c>
      <c r="D37" s="7">
        <v>68600</v>
      </c>
      <c r="E37" s="7">
        <v>91095.14</v>
      </c>
      <c r="F37" s="7">
        <f t="shared" si="0"/>
        <v>22495.14</v>
      </c>
      <c r="G37" s="28">
        <f t="shared" si="1"/>
        <v>1.3279174927113702</v>
      </c>
    </row>
    <row r="38" spans="1:7" ht="15.75" x14ac:dyDescent="0.2">
      <c r="A38" s="3">
        <v>21080000</v>
      </c>
      <c r="B38" s="6" t="s">
        <v>33</v>
      </c>
      <c r="C38" s="7">
        <v>0</v>
      </c>
      <c r="D38" s="7">
        <v>68600</v>
      </c>
      <c r="E38" s="7">
        <v>91095.14</v>
      </c>
      <c r="F38" s="7">
        <f t="shared" si="0"/>
        <v>22495.14</v>
      </c>
      <c r="G38" s="28">
        <f t="shared" si="1"/>
        <v>1.3279174927113702</v>
      </c>
    </row>
    <row r="39" spans="1:7" ht="15.75" x14ac:dyDescent="0.2">
      <c r="A39" s="3">
        <v>21081100</v>
      </c>
      <c r="B39" s="6" t="s">
        <v>34</v>
      </c>
      <c r="C39" s="7">
        <v>0</v>
      </c>
      <c r="D39" s="7">
        <v>16700</v>
      </c>
      <c r="E39" s="7">
        <v>18785</v>
      </c>
      <c r="F39" s="7">
        <f t="shared" si="0"/>
        <v>2085</v>
      </c>
      <c r="G39" s="28">
        <f t="shared" si="1"/>
        <v>1.1248502994011975</v>
      </c>
    </row>
    <row r="40" spans="1:7" ht="63" x14ac:dyDescent="0.2">
      <c r="A40" s="3">
        <v>21081500</v>
      </c>
      <c r="B40" s="6" t="s">
        <v>35</v>
      </c>
      <c r="C40" s="7">
        <v>0</v>
      </c>
      <c r="D40" s="7">
        <v>26800</v>
      </c>
      <c r="E40" s="7">
        <v>20800</v>
      </c>
      <c r="F40" s="7">
        <f t="shared" si="0"/>
        <v>-6000</v>
      </c>
      <c r="G40" s="28">
        <f t="shared" si="1"/>
        <v>0.77611940298507465</v>
      </c>
    </row>
    <row r="41" spans="1:7" ht="15.75" x14ac:dyDescent="0.2">
      <c r="A41" s="3">
        <v>21081700</v>
      </c>
      <c r="B41" s="6" t="s">
        <v>36</v>
      </c>
      <c r="C41" s="7">
        <v>0</v>
      </c>
      <c r="D41" s="7">
        <v>25100</v>
      </c>
      <c r="E41" s="7">
        <v>51510.14</v>
      </c>
      <c r="F41" s="7">
        <f t="shared" si="0"/>
        <v>26410.14</v>
      </c>
      <c r="G41" s="28">
        <f t="shared" si="1"/>
        <v>2.052196812749004</v>
      </c>
    </row>
    <row r="42" spans="1:7" ht="31.5" x14ac:dyDescent="0.2">
      <c r="A42" s="3">
        <v>22000000</v>
      </c>
      <c r="B42" s="6" t="s">
        <v>37</v>
      </c>
      <c r="C42" s="7">
        <v>741000</v>
      </c>
      <c r="D42" s="7">
        <v>955193</v>
      </c>
      <c r="E42" s="7">
        <v>1035579.86</v>
      </c>
      <c r="F42" s="7">
        <f t="shared" si="0"/>
        <v>80386.859999999986</v>
      </c>
      <c r="G42" s="28">
        <f t="shared" si="1"/>
        <v>1.0841577147236212</v>
      </c>
    </row>
    <row r="43" spans="1:7" ht="15.75" x14ac:dyDescent="0.2">
      <c r="A43" s="3">
        <v>22010000</v>
      </c>
      <c r="B43" s="6" t="s">
        <v>38</v>
      </c>
      <c r="C43" s="7">
        <v>650000</v>
      </c>
      <c r="D43" s="7">
        <v>864193</v>
      </c>
      <c r="E43" s="7">
        <v>958518.95</v>
      </c>
      <c r="F43" s="7">
        <f t="shared" si="0"/>
        <v>94325.949999999953</v>
      </c>
      <c r="G43" s="28">
        <f t="shared" si="1"/>
        <v>1.1091491715392279</v>
      </c>
    </row>
    <row r="44" spans="1:7" ht="31.5" x14ac:dyDescent="0.2">
      <c r="A44" s="3">
        <v>22012500</v>
      </c>
      <c r="B44" s="6" t="s">
        <v>39</v>
      </c>
      <c r="C44" s="7">
        <v>650000</v>
      </c>
      <c r="D44" s="7">
        <v>650000</v>
      </c>
      <c r="E44" s="7">
        <v>476408.95</v>
      </c>
      <c r="F44" s="7">
        <f t="shared" si="0"/>
        <v>-173591.05</v>
      </c>
      <c r="G44" s="28">
        <f t="shared" si="1"/>
        <v>0.73293684615384613</v>
      </c>
    </row>
    <row r="45" spans="1:7" ht="47.25" x14ac:dyDescent="0.2">
      <c r="A45" s="3">
        <v>22012600</v>
      </c>
      <c r="B45" s="6" t="s">
        <v>40</v>
      </c>
      <c r="C45" s="7">
        <v>0</v>
      </c>
      <c r="D45" s="7">
        <v>214193</v>
      </c>
      <c r="E45" s="7">
        <v>475810</v>
      </c>
      <c r="F45" s="7">
        <f t="shared" si="0"/>
        <v>261617</v>
      </c>
      <c r="G45" s="28">
        <f t="shared" si="1"/>
        <v>2.2214077957729712</v>
      </c>
    </row>
    <row r="46" spans="1:7" ht="94.5" x14ac:dyDescent="0.2">
      <c r="A46" s="3">
        <v>22012900</v>
      </c>
      <c r="B46" s="6" t="s">
        <v>41</v>
      </c>
      <c r="C46" s="7">
        <v>0</v>
      </c>
      <c r="D46" s="7">
        <v>0</v>
      </c>
      <c r="E46" s="7">
        <v>6300</v>
      </c>
      <c r="F46" s="7">
        <f t="shared" si="0"/>
        <v>6300</v>
      </c>
      <c r="G46" s="28"/>
    </row>
    <row r="47" spans="1:7" ht="47.25" x14ac:dyDescent="0.2">
      <c r="A47" s="3">
        <v>22080000</v>
      </c>
      <c r="B47" s="6" t="s">
        <v>42</v>
      </c>
      <c r="C47" s="7">
        <v>0</v>
      </c>
      <c r="D47" s="7">
        <v>0</v>
      </c>
      <c r="E47" s="7">
        <v>800</v>
      </c>
      <c r="F47" s="7">
        <f t="shared" si="0"/>
        <v>800</v>
      </c>
      <c r="G47" s="28"/>
    </row>
    <row r="48" spans="1:7" ht="63" x14ac:dyDescent="0.2">
      <c r="A48" s="3">
        <v>22080400</v>
      </c>
      <c r="B48" s="6" t="s">
        <v>43</v>
      </c>
      <c r="C48" s="7">
        <v>0</v>
      </c>
      <c r="D48" s="7">
        <v>0</v>
      </c>
      <c r="E48" s="7">
        <v>800</v>
      </c>
      <c r="F48" s="7">
        <f t="shared" si="0"/>
        <v>800</v>
      </c>
      <c r="G48" s="28"/>
    </row>
    <row r="49" spans="1:7" ht="15.75" x14ac:dyDescent="0.2">
      <c r="A49" s="3">
        <v>22090000</v>
      </c>
      <c r="B49" s="6" t="s">
        <v>44</v>
      </c>
      <c r="C49" s="7">
        <v>91000</v>
      </c>
      <c r="D49" s="7">
        <v>91000</v>
      </c>
      <c r="E49" s="7">
        <v>76260.91</v>
      </c>
      <c r="F49" s="7">
        <f t="shared" si="0"/>
        <v>-14739.089999999997</v>
      </c>
      <c r="G49" s="28">
        <f t="shared" si="1"/>
        <v>0.83803197802197804</v>
      </c>
    </row>
    <row r="50" spans="1:7" ht="63" x14ac:dyDescent="0.2">
      <c r="A50" s="3">
        <v>22090100</v>
      </c>
      <c r="B50" s="6" t="s">
        <v>45</v>
      </c>
      <c r="C50" s="7">
        <v>89000</v>
      </c>
      <c r="D50" s="7">
        <v>89000</v>
      </c>
      <c r="E50" s="7">
        <v>71301.91</v>
      </c>
      <c r="F50" s="7">
        <f t="shared" si="0"/>
        <v>-17698.089999999997</v>
      </c>
      <c r="G50" s="28">
        <f t="shared" si="1"/>
        <v>0.80114505617977527</v>
      </c>
    </row>
    <row r="51" spans="1:7" ht="47.25" x14ac:dyDescent="0.2">
      <c r="A51" s="3">
        <v>22090400</v>
      </c>
      <c r="B51" s="6" t="s">
        <v>46</v>
      </c>
      <c r="C51" s="7">
        <v>2000</v>
      </c>
      <c r="D51" s="7">
        <v>2000</v>
      </c>
      <c r="E51" s="7">
        <v>4959</v>
      </c>
      <c r="F51" s="7">
        <f t="shared" si="0"/>
        <v>2959</v>
      </c>
      <c r="G51" s="28">
        <f t="shared" si="1"/>
        <v>2.4794999999999998</v>
      </c>
    </row>
    <row r="52" spans="1:7" ht="15.75" x14ac:dyDescent="0.2">
      <c r="A52" s="3">
        <v>24000000</v>
      </c>
      <c r="B52" s="6" t="s">
        <v>47</v>
      </c>
      <c r="C52" s="7">
        <v>0</v>
      </c>
      <c r="D52" s="7">
        <v>38900</v>
      </c>
      <c r="E52" s="7">
        <v>60338.28</v>
      </c>
      <c r="F52" s="7">
        <f t="shared" si="0"/>
        <v>21438.28</v>
      </c>
      <c r="G52" s="28">
        <f t="shared" si="1"/>
        <v>1.5511125964010282</v>
      </c>
    </row>
    <row r="53" spans="1:7" ht="15.75" x14ac:dyDescent="0.2">
      <c r="A53" s="3">
        <v>24060000</v>
      </c>
      <c r="B53" s="6" t="s">
        <v>33</v>
      </c>
      <c r="C53" s="7">
        <v>0</v>
      </c>
      <c r="D53" s="7">
        <v>38900</v>
      </c>
      <c r="E53" s="7">
        <v>60338.28</v>
      </c>
      <c r="F53" s="7">
        <f t="shared" si="0"/>
        <v>21438.28</v>
      </c>
      <c r="G53" s="28">
        <f t="shared" si="1"/>
        <v>1.5511125964010282</v>
      </c>
    </row>
    <row r="54" spans="1:7" ht="15.75" x14ac:dyDescent="0.2">
      <c r="A54" s="3">
        <v>24060300</v>
      </c>
      <c r="B54" s="6" t="s">
        <v>33</v>
      </c>
      <c r="C54" s="7">
        <v>0</v>
      </c>
      <c r="D54" s="7">
        <v>38900</v>
      </c>
      <c r="E54" s="7">
        <v>56673.35</v>
      </c>
      <c r="F54" s="7">
        <f t="shared" si="0"/>
        <v>17773.349999999999</v>
      </c>
      <c r="G54" s="28">
        <f t="shared" si="1"/>
        <v>1.4568984575835475</v>
      </c>
    </row>
    <row r="55" spans="1:7" ht="94.5" x14ac:dyDescent="0.2">
      <c r="A55" s="3">
        <v>24062200</v>
      </c>
      <c r="B55" s="6" t="s">
        <v>48</v>
      </c>
      <c r="C55" s="7">
        <v>0</v>
      </c>
      <c r="D55" s="7">
        <v>0</v>
      </c>
      <c r="E55" s="7">
        <v>3664.93</v>
      </c>
      <c r="F55" s="7">
        <f t="shared" si="0"/>
        <v>3664.93</v>
      </c>
      <c r="G55" s="28"/>
    </row>
    <row r="56" spans="1:7" ht="15.75" x14ac:dyDescent="0.2">
      <c r="A56" s="3">
        <v>30000000</v>
      </c>
      <c r="B56" s="6" t="s">
        <v>49</v>
      </c>
      <c r="C56" s="7">
        <v>0</v>
      </c>
      <c r="D56" s="7">
        <v>0</v>
      </c>
      <c r="E56" s="7">
        <v>1300</v>
      </c>
      <c r="F56" s="7">
        <f t="shared" si="0"/>
        <v>1300</v>
      </c>
      <c r="G56" s="28"/>
    </row>
    <row r="57" spans="1:7" ht="18.75" customHeight="1" x14ac:dyDescent="0.2">
      <c r="A57" s="3">
        <v>31000000</v>
      </c>
      <c r="B57" s="6" t="s">
        <v>111</v>
      </c>
      <c r="C57" s="7">
        <v>0</v>
      </c>
      <c r="D57" s="7">
        <v>0</v>
      </c>
      <c r="E57" s="7">
        <v>1300</v>
      </c>
      <c r="F57" s="7">
        <f t="shared" si="0"/>
        <v>1300</v>
      </c>
      <c r="G57" s="28"/>
    </row>
    <row r="58" spans="1:7" ht="94.5" x14ac:dyDescent="0.2">
      <c r="A58" s="3">
        <v>31010000</v>
      </c>
      <c r="B58" s="6" t="s">
        <v>50</v>
      </c>
      <c r="C58" s="7">
        <v>0</v>
      </c>
      <c r="D58" s="7">
        <v>0</v>
      </c>
      <c r="E58" s="7">
        <v>1300</v>
      </c>
      <c r="F58" s="7">
        <f t="shared" si="0"/>
        <v>1300</v>
      </c>
      <c r="G58" s="28"/>
    </row>
    <row r="59" spans="1:7" ht="94.5" x14ac:dyDescent="0.2">
      <c r="A59" s="3">
        <v>31010200</v>
      </c>
      <c r="B59" s="6" t="s">
        <v>51</v>
      </c>
      <c r="C59" s="7">
        <v>0</v>
      </c>
      <c r="D59" s="7">
        <v>0</v>
      </c>
      <c r="E59" s="7">
        <v>1300</v>
      </c>
      <c r="F59" s="7">
        <f t="shared" si="0"/>
        <v>1300</v>
      </c>
      <c r="G59" s="28"/>
    </row>
    <row r="60" spans="1:7" ht="15.75" x14ac:dyDescent="0.2">
      <c r="A60" s="3">
        <v>40000000</v>
      </c>
      <c r="B60" s="6" t="s">
        <v>52</v>
      </c>
      <c r="C60" s="7">
        <v>0</v>
      </c>
      <c r="D60" s="7">
        <v>1938433</v>
      </c>
      <c r="E60" s="7">
        <v>1927681.52</v>
      </c>
      <c r="F60" s="7">
        <f t="shared" si="0"/>
        <v>-10751.479999999981</v>
      </c>
      <c r="G60" s="28">
        <f t="shared" si="1"/>
        <v>0.99445351993078945</v>
      </c>
    </row>
    <row r="61" spans="1:7" ht="15.75" x14ac:dyDescent="0.2">
      <c r="A61" s="3">
        <v>41000000</v>
      </c>
      <c r="B61" s="6" t="s">
        <v>53</v>
      </c>
      <c r="C61" s="7">
        <v>0</v>
      </c>
      <c r="D61" s="7">
        <v>1938433</v>
      </c>
      <c r="E61" s="7">
        <v>1927681.52</v>
      </c>
      <c r="F61" s="7">
        <f t="shared" si="0"/>
        <v>-10751.479999999981</v>
      </c>
      <c r="G61" s="28">
        <f t="shared" si="1"/>
        <v>0.99445351993078945</v>
      </c>
    </row>
    <row r="62" spans="1:7" ht="31.5" x14ac:dyDescent="0.2">
      <c r="A62" s="3">
        <v>41050000</v>
      </c>
      <c r="B62" s="6" t="s">
        <v>54</v>
      </c>
      <c r="C62" s="7">
        <v>0</v>
      </c>
      <c r="D62" s="7">
        <v>1938433</v>
      </c>
      <c r="E62" s="7">
        <v>1927681.52</v>
      </c>
      <c r="F62" s="7">
        <f t="shared" si="0"/>
        <v>-10751.479999999981</v>
      </c>
      <c r="G62" s="28">
        <f t="shared" si="1"/>
        <v>0.99445351993078945</v>
      </c>
    </row>
    <row r="63" spans="1:7" ht="70.5" customHeight="1" x14ac:dyDescent="0.2">
      <c r="A63" s="3">
        <v>41053000</v>
      </c>
      <c r="B63" s="6" t="s">
        <v>55</v>
      </c>
      <c r="C63" s="7">
        <v>0</v>
      </c>
      <c r="D63" s="7">
        <v>1938433</v>
      </c>
      <c r="E63" s="7">
        <v>1927681.52</v>
      </c>
      <c r="F63" s="7">
        <f t="shared" si="0"/>
        <v>-10751.479999999981</v>
      </c>
      <c r="G63" s="28">
        <f t="shared" si="1"/>
        <v>0.99445351993078945</v>
      </c>
    </row>
    <row r="64" spans="1:7" ht="15.75" x14ac:dyDescent="0.2">
      <c r="A64" s="40" t="s">
        <v>56</v>
      </c>
      <c r="B64" s="41"/>
      <c r="C64" s="8">
        <f>C6+C36+C56</f>
        <v>12236200</v>
      </c>
      <c r="D64" s="8">
        <f t="shared" ref="D64:F64" si="2">D6+D36+D56</f>
        <v>14024321</v>
      </c>
      <c r="E64" s="8">
        <f t="shared" si="2"/>
        <v>14363340.889999999</v>
      </c>
      <c r="F64" s="8">
        <f t="shared" si="2"/>
        <v>339019.8899999992</v>
      </c>
      <c r="G64" s="29">
        <f t="shared" si="1"/>
        <v>1.0241737115115948</v>
      </c>
    </row>
    <row r="65" spans="1:7" ht="15.75" x14ac:dyDescent="0.2">
      <c r="A65" s="40" t="s">
        <v>57</v>
      </c>
      <c r="B65" s="41"/>
      <c r="C65" s="8">
        <f>C64+C60</f>
        <v>12236200</v>
      </c>
      <c r="D65" s="8">
        <f t="shared" ref="D65:F65" si="3">D64+D60</f>
        <v>15962754</v>
      </c>
      <c r="E65" s="8">
        <f t="shared" si="3"/>
        <v>16291022.409999998</v>
      </c>
      <c r="F65" s="8">
        <f t="shared" si="3"/>
        <v>328268.40999999922</v>
      </c>
      <c r="G65" s="29">
        <f t="shared" si="1"/>
        <v>1.0205646475539245</v>
      </c>
    </row>
    <row r="66" spans="1:7" x14ac:dyDescent="0.2">
      <c r="A66" s="2"/>
      <c r="B66" s="2"/>
      <c r="C66" s="2"/>
      <c r="D66" s="2"/>
      <c r="E66" s="2"/>
      <c r="F66" s="2"/>
      <c r="G66" s="2"/>
    </row>
    <row r="67" spans="1:7" x14ac:dyDescent="0.2">
      <c r="A67" s="2"/>
      <c r="B67" s="2"/>
      <c r="C67" s="2"/>
      <c r="D67" s="2"/>
      <c r="E67" s="2"/>
      <c r="F67" s="2"/>
      <c r="G67" s="2"/>
    </row>
    <row r="68" spans="1:7" x14ac:dyDescent="0.2">
      <c r="A68" s="2"/>
      <c r="B68" s="2"/>
      <c r="C68" s="2"/>
      <c r="D68" s="2"/>
      <c r="E68" s="2"/>
      <c r="F68" s="2"/>
      <c r="G68" s="2"/>
    </row>
  </sheetData>
  <mergeCells count="3">
    <mergeCell ref="A64:B64"/>
    <mergeCell ref="A65:B65"/>
    <mergeCell ref="A2:G2"/>
  </mergeCells>
  <printOptions horizontalCentered="1"/>
  <pageMargins left="0.39370078740157483" right="0.19685039370078741" top="0.39370078740157483" bottom="0.39370078740157483" header="0" footer="0"/>
  <pageSetup paperSize="9" scale="77" fitToHeight="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="60" zoomScaleNormal="100" workbookViewId="0">
      <selection activeCell="G11" sqref="G11"/>
    </sheetView>
  </sheetViews>
  <sheetFormatPr defaultRowHeight="12.75" x14ac:dyDescent="0.2"/>
  <cols>
    <col min="1" max="1" width="11" customWidth="1"/>
    <col min="2" max="2" width="48.5703125" customWidth="1"/>
    <col min="3" max="3" width="16" customWidth="1"/>
    <col min="4" max="4" width="17.7109375" customWidth="1"/>
    <col min="5" max="5" width="16" customWidth="1"/>
    <col min="6" max="6" width="19.140625" customWidth="1"/>
    <col min="7" max="7" width="15.710937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9.75" customHeight="1" x14ac:dyDescent="0.2">
      <c r="A2" s="39" t="s">
        <v>110</v>
      </c>
      <c r="B2" s="39"/>
      <c r="C2" s="39"/>
      <c r="D2" s="39"/>
      <c r="E2" s="39"/>
      <c r="F2" s="39"/>
      <c r="G2" s="39"/>
      <c r="H2" s="38"/>
      <c r="I2" s="13"/>
      <c r="J2" s="13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3" customHeight="1" x14ac:dyDescent="0.2">
      <c r="A4" s="4" t="s">
        <v>1</v>
      </c>
      <c r="B4" s="4" t="s">
        <v>63</v>
      </c>
      <c r="C4" s="4" t="s">
        <v>58</v>
      </c>
      <c r="D4" s="4" t="s">
        <v>59</v>
      </c>
      <c r="E4" s="4" t="s">
        <v>60</v>
      </c>
      <c r="F4" s="4" t="s">
        <v>107</v>
      </c>
      <c r="G4" s="4" t="s">
        <v>108</v>
      </c>
    </row>
    <row r="5" spans="1:10" ht="15.75" x14ac:dyDescent="0.2">
      <c r="A5" s="9" t="s">
        <v>61</v>
      </c>
      <c r="B5" s="9" t="s">
        <v>62</v>
      </c>
      <c r="C5" s="4">
        <v>1</v>
      </c>
      <c r="D5" s="4">
        <v>2</v>
      </c>
      <c r="E5" s="4">
        <v>3</v>
      </c>
      <c r="F5" s="5">
        <v>4</v>
      </c>
      <c r="G5" s="4">
        <v>5</v>
      </c>
    </row>
    <row r="6" spans="1:10" ht="15.75" x14ac:dyDescent="0.2">
      <c r="A6" s="5">
        <v>10000000</v>
      </c>
      <c r="B6" s="6" t="s">
        <v>2</v>
      </c>
      <c r="C6" s="14">
        <v>37000</v>
      </c>
      <c r="D6" s="14">
        <v>37000</v>
      </c>
      <c r="E6" s="14">
        <v>86718.68</v>
      </c>
      <c r="F6" s="14">
        <f t="shared" ref="F6:F22" si="0">E6-D6</f>
        <v>49718.679999999993</v>
      </c>
      <c r="G6" s="28">
        <f>E6/D6</f>
        <v>2.343748108108108</v>
      </c>
    </row>
    <row r="7" spans="1:10" ht="15.75" x14ac:dyDescent="0.2">
      <c r="A7" s="5">
        <v>19000000</v>
      </c>
      <c r="B7" s="6" t="s">
        <v>65</v>
      </c>
      <c r="C7" s="14">
        <v>37000</v>
      </c>
      <c r="D7" s="14">
        <v>37000</v>
      </c>
      <c r="E7" s="14">
        <v>86718.68</v>
      </c>
      <c r="F7" s="14">
        <f t="shared" si="0"/>
        <v>49718.679999999993</v>
      </c>
      <c r="G7" s="28">
        <f t="shared" ref="G7:G23" si="1">E7/D7</f>
        <v>2.343748108108108</v>
      </c>
    </row>
    <row r="8" spans="1:10" ht="15.75" x14ac:dyDescent="0.2">
      <c r="A8" s="5">
        <v>19010000</v>
      </c>
      <c r="B8" s="6" t="s">
        <v>66</v>
      </c>
      <c r="C8" s="14">
        <v>37000</v>
      </c>
      <c r="D8" s="14">
        <v>37000</v>
      </c>
      <c r="E8" s="14">
        <v>86718.68</v>
      </c>
      <c r="F8" s="14">
        <f t="shared" si="0"/>
        <v>49718.679999999993</v>
      </c>
      <c r="G8" s="28">
        <f t="shared" si="1"/>
        <v>2.343748108108108</v>
      </c>
    </row>
    <row r="9" spans="1:10" ht="78.75" x14ac:dyDescent="0.2">
      <c r="A9" s="5">
        <v>19010100</v>
      </c>
      <c r="B9" s="6" t="s">
        <v>67</v>
      </c>
      <c r="C9" s="14">
        <v>8000</v>
      </c>
      <c r="D9" s="14">
        <v>8000</v>
      </c>
      <c r="E9" s="14">
        <v>65961.509999999995</v>
      </c>
      <c r="F9" s="14">
        <f t="shared" si="0"/>
        <v>57961.509999999995</v>
      </c>
      <c r="G9" s="28">
        <f t="shared" si="1"/>
        <v>8.2451887499999987</v>
      </c>
    </row>
    <row r="10" spans="1:10" ht="31.5" x14ac:dyDescent="0.2">
      <c r="A10" s="5">
        <v>19010200</v>
      </c>
      <c r="B10" s="6" t="s">
        <v>68</v>
      </c>
      <c r="C10" s="14">
        <v>28000</v>
      </c>
      <c r="D10" s="14">
        <v>28000</v>
      </c>
      <c r="E10" s="14">
        <v>20507.169999999998</v>
      </c>
      <c r="F10" s="14">
        <f t="shared" si="0"/>
        <v>-7492.8300000000017</v>
      </c>
      <c r="G10" s="28">
        <f t="shared" si="1"/>
        <v>0.73239892857142852</v>
      </c>
    </row>
    <row r="11" spans="1:10" ht="63" x14ac:dyDescent="0.2">
      <c r="A11" s="5">
        <v>19010300</v>
      </c>
      <c r="B11" s="6" t="s">
        <v>69</v>
      </c>
      <c r="C11" s="14">
        <v>1000</v>
      </c>
      <c r="D11" s="14">
        <v>1000</v>
      </c>
      <c r="E11" s="14">
        <v>250</v>
      </c>
      <c r="F11" s="14">
        <f t="shared" si="0"/>
        <v>-750</v>
      </c>
      <c r="G11" s="28">
        <f t="shared" si="1"/>
        <v>0.25</v>
      </c>
    </row>
    <row r="12" spans="1:10" ht="15.75" x14ac:dyDescent="0.2">
      <c r="A12" s="5">
        <v>20000000</v>
      </c>
      <c r="B12" s="6" t="s">
        <v>31</v>
      </c>
      <c r="C12" s="14">
        <v>0</v>
      </c>
      <c r="D12" s="14">
        <v>0</v>
      </c>
      <c r="E12" s="14">
        <v>49831.1</v>
      </c>
      <c r="F12" s="14">
        <f t="shared" si="0"/>
        <v>49831.1</v>
      </c>
      <c r="G12" s="28"/>
    </row>
    <row r="13" spans="1:10" ht="15.75" x14ac:dyDescent="0.2">
      <c r="A13" s="5">
        <v>24000000</v>
      </c>
      <c r="B13" s="6" t="s">
        <v>47</v>
      </c>
      <c r="C13" s="14">
        <v>0</v>
      </c>
      <c r="D13" s="14">
        <v>0</v>
      </c>
      <c r="E13" s="14">
        <v>49831.1</v>
      </c>
      <c r="F13" s="14">
        <f t="shared" si="0"/>
        <v>49831.1</v>
      </c>
      <c r="G13" s="28"/>
    </row>
    <row r="14" spans="1:10" ht="31.5" x14ac:dyDescent="0.2">
      <c r="A14" s="5">
        <v>24170000</v>
      </c>
      <c r="B14" s="6" t="s">
        <v>70</v>
      </c>
      <c r="C14" s="14">
        <v>0</v>
      </c>
      <c r="D14" s="14">
        <v>0</v>
      </c>
      <c r="E14" s="14">
        <v>49831.1</v>
      </c>
      <c r="F14" s="14">
        <f t="shared" si="0"/>
        <v>49831.1</v>
      </c>
      <c r="G14" s="28"/>
    </row>
    <row r="15" spans="1:10" ht="15.75" x14ac:dyDescent="0.2">
      <c r="A15" s="5">
        <v>30000000</v>
      </c>
      <c r="B15" s="6" t="s">
        <v>49</v>
      </c>
      <c r="C15" s="14">
        <v>75000</v>
      </c>
      <c r="D15" s="14">
        <v>313613</v>
      </c>
      <c r="E15" s="14">
        <v>448548.62</v>
      </c>
      <c r="F15" s="14">
        <f t="shared" si="0"/>
        <v>134935.62</v>
      </c>
      <c r="G15" s="28">
        <f t="shared" si="1"/>
        <v>1.4302615644121894</v>
      </c>
    </row>
    <row r="16" spans="1:10" ht="31.5" x14ac:dyDescent="0.2">
      <c r="A16" s="5">
        <v>33000000</v>
      </c>
      <c r="B16" s="6" t="s">
        <v>109</v>
      </c>
      <c r="C16" s="14">
        <v>75000</v>
      </c>
      <c r="D16" s="14">
        <v>313613</v>
      </c>
      <c r="E16" s="14">
        <v>448548.62</v>
      </c>
      <c r="F16" s="14">
        <f t="shared" si="0"/>
        <v>134935.62</v>
      </c>
      <c r="G16" s="28">
        <f t="shared" si="1"/>
        <v>1.4302615644121894</v>
      </c>
    </row>
    <row r="17" spans="1:7" ht="15.75" x14ac:dyDescent="0.2">
      <c r="A17" s="5">
        <v>33010000</v>
      </c>
      <c r="B17" s="6" t="s">
        <v>71</v>
      </c>
      <c r="C17" s="14">
        <v>75000</v>
      </c>
      <c r="D17" s="14">
        <v>313613</v>
      </c>
      <c r="E17" s="14">
        <v>448548.62</v>
      </c>
      <c r="F17" s="14">
        <f t="shared" si="0"/>
        <v>134935.62</v>
      </c>
      <c r="G17" s="28">
        <f t="shared" si="1"/>
        <v>1.4302615644121894</v>
      </c>
    </row>
    <row r="18" spans="1:7" ht="94.5" x14ac:dyDescent="0.2">
      <c r="A18" s="5">
        <v>33010100</v>
      </c>
      <c r="B18" s="6" t="s">
        <v>72</v>
      </c>
      <c r="C18" s="14">
        <v>75000</v>
      </c>
      <c r="D18" s="14">
        <v>313613</v>
      </c>
      <c r="E18" s="14">
        <v>448548.62</v>
      </c>
      <c r="F18" s="14">
        <f t="shared" si="0"/>
        <v>134935.62</v>
      </c>
      <c r="G18" s="28">
        <f t="shared" si="1"/>
        <v>1.4302615644121894</v>
      </c>
    </row>
    <row r="19" spans="1:7" ht="15.75" x14ac:dyDescent="0.2">
      <c r="A19" s="5">
        <v>40000000</v>
      </c>
      <c r="B19" s="6" t="s">
        <v>52</v>
      </c>
      <c r="C19" s="14">
        <v>0</v>
      </c>
      <c r="D19" s="14">
        <v>1000000</v>
      </c>
      <c r="E19" s="14">
        <v>1000000</v>
      </c>
      <c r="F19" s="14">
        <f t="shared" si="0"/>
        <v>0</v>
      </c>
      <c r="G19" s="28">
        <f t="shared" si="1"/>
        <v>1</v>
      </c>
    </row>
    <row r="20" spans="1:7" ht="15.75" x14ac:dyDescent="0.2">
      <c r="A20" s="5">
        <v>41000000</v>
      </c>
      <c r="B20" s="6" t="s">
        <v>53</v>
      </c>
      <c r="C20" s="14">
        <v>0</v>
      </c>
      <c r="D20" s="14">
        <v>1000000</v>
      </c>
      <c r="E20" s="14">
        <v>1000000</v>
      </c>
      <c r="F20" s="14">
        <f t="shared" si="0"/>
        <v>0</v>
      </c>
      <c r="G20" s="28">
        <f t="shared" si="1"/>
        <v>1</v>
      </c>
    </row>
    <row r="21" spans="1:7" ht="31.5" x14ac:dyDescent="0.2">
      <c r="A21" s="5">
        <v>41050000</v>
      </c>
      <c r="B21" s="6" t="s">
        <v>54</v>
      </c>
      <c r="C21" s="14">
        <v>0</v>
      </c>
      <c r="D21" s="14">
        <v>1000000</v>
      </c>
      <c r="E21" s="14">
        <v>1000000</v>
      </c>
      <c r="F21" s="14">
        <f t="shared" si="0"/>
        <v>0</v>
      </c>
      <c r="G21" s="28">
        <f t="shared" si="1"/>
        <v>1</v>
      </c>
    </row>
    <row r="22" spans="1:7" ht="15.75" x14ac:dyDescent="0.2">
      <c r="A22" s="5">
        <v>41053900</v>
      </c>
      <c r="B22" s="6" t="s">
        <v>73</v>
      </c>
      <c r="C22" s="14">
        <v>0</v>
      </c>
      <c r="D22" s="14">
        <v>1000000</v>
      </c>
      <c r="E22" s="14">
        <v>1000000</v>
      </c>
      <c r="F22" s="14">
        <f t="shared" si="0"/>
        <v>0</v>
      </c>
      <c r="G22" s="28">
        <f t="shared" si="1"/>
        <v>1</v>
      </c>
    </row>
    <row r="23" spans="1:7" ht="15.75" x14ac:dyDescent="0.2">
      <c r="A23" s="40" t="s">
        <v>56</v>
      </c>
      <c r="B23" s="41"/>
      <c r="C23" s="15">
        <f>C6+C12+C15</f>
        <v>112000</v>
      </c>
      <c r="D23" s="15">
        <f t="shared" ref="D23:E23" si="2">D6+D12+D15</f>
        <v>350613</v>
      </c>
      <c r="E23" s="15">
        <f t="shared" si="2"/>
        <v>585098.4</v>
      </c>
      <c r="F23" s="15">
        <f>F6+F12+F15</f>
        <v>234485.4</v>
      </c>
      <c r="G23" s="29">
        <f t="shared" si="1"/>
        <v>1.6687869531363642</v>
      </c>
    </row>
    <row r="24" spans="1:7" ht="15.75" x14ac:dyDescent="0.2">
      <c r="A24" s="40" t="s">
        <v>57</v>
      </c>
      <c r="B24" s="41"/>
      <c r="C24" s="15">
        <f>C23+C19</f>
        <v>112000</v>
      </c>
      <c r="D24" s="15">
        <f t="shared" ref="D24:F24" si="3">D23+D19</f>
        <v>1350613</v>
      </c>
      <c r="E24" s="15">
        <f t="shared" si="3"/>
        <v>1585098.4</v>
      </c>
      <c r="F24" s="15">
        <f t="shared" si="3"/>
        <v>234485.4</v>
      </c>
      <c r="G24" s="29">
        <f>E24/D24</f>
        <v>1.1736140552475061</v>
      </c>
    </row>
    <row r="25" spans="1:7" ht="15.75" x14ac:dyDescent="0.25">
      <c r="A25" s="16"/>
      <c r="B25" s="16"/>
      <c r="C25" s="16"/>
      <c r="D25" s="16"/>
      <c r="E25" s="16"/>
      <c r="F25" s="16"/>
      <c r="G25" s="30"/>
    </row>
    <row r="26" spans="1:7" ht="15.75" x14ac:dyDescent="0.25">
      <c r="A26" s="16"/>
      <c r="B26" s="16"/>
      <c r="C26" s="16"/>
      <c r="D26" s="16"/>
      <c r="E26" s="16"/>
      <c r="F26" s="16"/>
      <c r="G26" s="16"/>
    </row>
    <row r="27" spans="1:7" ht="15.75" x14ac:dyDescent="0.25">
      <c r="A27" s="16"/>
      <c r="B27" s="16"/>
      <c r="C27" s="16"/>
      <c r="D27" s="16"/>
      <c r="E27" s="16"/>
      <c r="F27" s="16"/>
      <c r="G27" s="16"/>
    </row>
    <row r="28" spans="1:7" ht="15.75" x14ac:dyDescent="0.25">
      <c r="A28" s="16"/>
      <c r="B28" s="16"/>
      <c r="C28" s="16"/>
      <c r="D28" s="16"/>
      <c r="E28" s="16"/>
      <c r="F28" s="16"/>
      <c r="G28" s="16"/>
    </row>
    <row r="29" spans="1:7" ht="15.75" x14ac:dyDescent="0.25">
      <c r="A29" s="16"/>
      <c r="B29" s="16"/>
      <c r="C29" s="16"/>
      <c r="D29" s="16"/>
      <c r="E29" s="16"/>
      <c r="F29" s="16"/>
      <c r="G29" s="16"/>
    </row>
    <row r="30" spans="1:7" ht="15.75" x14ac:dyDescent="0.25">
      <c r="A30" s="16"/>
      <c r="B30" s="16"/>
      <c r="C30" s="16"/>
      <c r="D30" s="16"/>
      <c r="E30" s="16"/>
      <c r="F30" s="16"/>
      <c r="G30" s="16"/>
    </row>
    <row r="31" spans="1:7" ht="15.75" x14ac:dyDescent="0.25">
      <c r="A31" s="16"/>
      <c r="B31" s="16"/>
      <c r="C31" s="16"/>
      <c r="D31" s="16"/>
      <c r="E31" s="16"/>
      <c r="F31" s="16"/>
      <c r="G31" s="16"/>
    </row>
    <row r="32" spans="1:7" ht="15.75" x14ac:dyDescent="0.25">
      <c r="A32" s="16"/>
      <c r="B32" s="16"/>
      <c r="C32" s="16"/>
      <c r="D32" s="16"/>
      <c r="E32" s="16"/>
      <c r="F32" s="16"/>
      <c r="G32" s="16"/>
    </row>
    <row r="33" spans="1:7" ht="15.75" x14ac:dyDescent="0.25">
      <c r="A33" s="16"/>
      <c r="B33" s="16"/>
      <c r="C33" s="16"/>
      <c r="D33" s="16"/>
      <c r="E33" s="16"/>
      <c r="F33" s="16"/>
      <c r="G33" s="16"/>
    </row>
    <row r="34" spans="1:7" ht="15.75" x14ac:dyDescent="0.25">
      <c r="A34" s="16"/>
      <c r="B34" s="16"/>
      <c r="C34" s="16"/>
      <c r="D34" s="16"/>
      <c r="E34" s="16"/>
      <c r="F34" s="16"/>
      <c r="G34" s="16"/>
    </row>
    <row r="35" spans="1:7" ht="15.75" x14ac:dyDescent="0.25">
      <c r="A35" s="16"/>
      <c r="B35" s="16"/>
      <c r="C35" s="16"/>
      <c r="D35" s="16"/>
      <c r="E35" s="16"/>
      <c r="F35" s="16"/>
      <c r="G35" s="16"/>
    </row>
    <row r="36" spans="1:7" ht="15.75" x14ac:dyDescent="0.25">
      <c r="A36" s="16"/>
      <c r="B36" s="16"/>
      <c r="C36" s="16"/>
      <c r="D36" s="16"/>
      <c r="E36" s="16"/>
      <c r="F36" s="16"/>
      <c r="G36" s="16"/>
    </row>
  </sheetData>
  <mergeCells count="3">
    <mergeCell ref="A23:B23"/>
    <mergeCell ref="A24:B24"/>
    <mergeCell ref="A2:G2"/>
  </mergeCells>
  <printOptions horizontalCentered="1"/>
  <pageMargins left="0.39370078740157483" right="0.19685039370078741" top="0.39370078740157483" bottom="0.39370078740157483" header="0" footer="0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view="pageBreakPreview" zoomScale="60" zoomScaleNormal="100" workbookViewId="0">
      <selection activeCell="H4" sqref="H4"/>
    </sheetView>
  </sheetViews>
  <sheetFormatPr defaultRowHeight="12.75" x14ac:dyDescent="0.2"/>
  <cols>
    <col min="1" max="1" width="10.7109375" customWidth="1"/>
    <col min="2" max="2" width="46.7109375" customWidth="1"/>
    <col min="3" max="4" width="15.7109375" customWidth="1"/>
    <col min="5" max="5" width="17" customWidth="1"/>
    <col min="6" max="6" width="16" customWidth="1"/>
    <col min="7" max="7" width="16.28515625" customWidth="1"/>
  </cols>
  <sheetData>
    <row r="2" spans="1:7" ht="49.5" customHeight="1" x14ac:dyDescent="0.2">
      <c r="A2" s="35" t="s">
        <v>104</v>
      </c>
      <c r="B2" s="35"/>
      <c r="C2" s="35"/>
      <c r="D2" s="35"/>
      <c r="E2" s="35"/>
      <c r="F2" s="35"/>
      <c r="G2" s="35"/>
    </row>
    <row r="3" spans="1:7" ht="15.75" x14ac:dyDescent="0.2">
      <c r="G3" s="11" t="s">
        <v>0</v>
      </c>
    </row>
    <row r="4" spans="1:7" s="1" customFormat="1" ht="147.75" customHeight="1" x14ac:dyDescent="0.2">
      <c r="A4" s="4" t="s">
        <v>74</v>
      </c>
      <c r="B4" s="4" t="s">
        <v>75</v>
      </c>
      <c r="C4" s="4" t="s">
        <v>58</v>
      </c>
      <c r="D4" s="4" t="s">
        <v>59</v>
      </c>
      <c r="E4" s="4" t="s">
        <v>76</v>
      </c>
      <c r="F4" s="4" t="s">
        <v>107</v>
      </c>
      <c r="G4" s="4" t="s">
        <v>108</v>
      </c>
    </row>
    <row r="5" spans="1:7" s="17" customFormat="1" ht="15.75" x14ac:dyDescent="0.2">
      <c r="A5" s="4" t="s">
        <v>61</v>
      </c>
      <c r="B5" s="4" t="s">
        <v>62</v>
      </c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1:7" ht="78.75" x14ac:dyDescent="0.2">
      <c r="A6" s="18" t="s">
        <v>77</v>
      </c>
      <c r="B6" s="19" t="s">
        <v>78</v>
      </c>
      <c r="C6" s="7">
        <v>4314632</v>
      </c>
      <c r="D6" s="7">
        <v>5046537</v>
      </c>
      <c r="E6" s="7">
        <v>4951574.2600000007</v>
      </c>
      <c r="F6" s="7">
        <f t="shared" ref="F6:F15" si="0">E6-D6</f>
        <v>-94962.739999999292</v>
      </c>
      <c r="G6" s="31">
        <f t="shared" ref="G6:G16" si="1">E6/D6</f>
        <v>0.98118259313267708</v>
      </c>
    </row>
    <row r="7" spans="1:7" ht="31.5" x14ac:dyDescent="0.2">
      <c r="A7" s="18" t="s">
        <v>79</v>
      </c>
      <c r="B7" s="19" t="s">
        <v>80</v>
      </c>
      <c r="C7" s="7">
        <v>0</v>
      </c>
      <c r="D7" s="7">
        <v>68400</v>
      </c>
      <c r="E7" s="7">
        <v>64900</v>
      </c>
      <c r="F7" s="7">
        <f t="shared" si="0"/>
        <v>-3500</v>
      </c>
      <c r="G7" s="31">
        <f t="shared" si="1"/>
        <v>0.94883040935672514</v>
      </c>
    </row>
    <row r="8" spans="1:7" ht="15.75" x14ac:dyDescent="0.2">
      <c r="A8" s="18" t="s">
        <v>81</v>
      </c>
      <c r="B8" s="19" t="s">
        <v>82</v>
      </c>
      <c r="C8" s="7">
        <v>0</v>
      </c>
      <c r="D8" s="7">
        <v>1938433</v>
      </c>
      <c r="E8" s="7">
        <v>1927681.52</v>
      </c>
      <c r="F8" s="7">
        <f t="shared" si="0"/>
        <v>-10751.479999999981</v>
      </c>
      <c r="G8" s="31">
        <f t="shared" si="1"/>
        <v>0.99445351993078945</v>
      </c>
    </row>
    <row r="9" spans="1:7" ht="31.5" x14ac:dyDescent="0.2">
      <c r="A9" s="18" t="s">
        <v>83</v>
      </c>
      <c r="B9" s="19" t="s">
        <v>84</v>
      </c>
      <c r="C9" s="7">
        <v>0</v>
      </c>
      <c r="D9" s="7">
        <v>100750</v>
      </c>
      <c r="E9" s="7">
        <v>100525</v>
      </c>
      <c r="F9" s="7">
        <f t="shared" si="0"/>
        <v>-225</v>
      </c>
      <c r="G9" s="31">
        <f t="shared" si="1"/>
        <v>0.9977667493796526</v>
      </c>
    </row>
    <row r="10" spans="1:7" ht="47.25" x14ac:dyDescent="0.2">
      <c r="A10" s="18" t="s">
        <v>85</v>
      </c>
      <c r="B10" s="19" t="s">
        <v>86</v>
      </c>
      <c r="C10" s="7">
        <v>0</v>
      </c>
      <c r="D10" s="7">
        <v>50000</v>
      </c>
      <c r="E10" s="7">
        <v>50000</v>
      </c>
      <c r="F10" s="7">
        <f t="shared" si="0"/>
        <v>0</v>
      </c>
      <c r="G10" s="31">
        <f t="shared" si="1"/>
        <v>1</v>
      </c>
    </row>
    <row r="11" spans="1:7" ht="15.75" x14ac:dyDescent="0.2">
      <c r="A11" s="18" t="s">
        <v>87</v>
      </c>
      <c r="B11" s="19" t="s">
        <v>88</v>
      </c>
      <c r="C11" s="7">
        <v>2384968</v>
      </c>
      <c r="D11" s="7">
        <v>2946363</v>
      </c>
      <c r="E11" s="7">
        <v>2774128.59</v>
      </c>
      <c r="F11" s="7">
        <f t="shared" si="0"/>
        <v>-172234.41000000015</v>
      </c>
      <c r="G11" s="31">
        <f t="shared" si="1"/>
        <v>0.94154338416549488</v>
      </c>
    </row>
    <row r="12" spans="1:7" ht="15.75" x14ac:dyDescent="0.2">
      <c r="A12" s="18" t="s">
        <v>89</v>
      </c>
      <c r="B12" s="19" t="s">
        <v>90</v>
      </c>
      <c r="C12" s="7">
        <v>0</v>
      </c>
      <c r="D12" s="7">
        <v>9000</v>
      </c>
      <c r="E12" s="7">
        <v>3000</v>
      </c>
      <c r="F12" s="7">
        <f t="shared" si="0"/>
        <v>-6000</v>
      </c>
      <c r="G12" s="31">
        <f t="shared" si="1"/>
        <v>0.33333333333333331</v>
      </c>
    </row>
    <row r="13" spans="1:7" ht="47.25" x14ac:dyDescent="0.2">
      <c r="A13" s="18" t="s">
        <v>91</v>
      </c>
      <c r="B13" s="19" t="s">
        <v>92</v>
      </c>
      <c r="C13" s="7">
        <v>557600</v>
      </c>
      <c r="D13" s="7">
        <v>1348121</v>
      </c>
      <c r="E13" s="7">
        <v>1345469</v>
      </c>
      <c r="F13" s="7">
        <f t="shared" si="0"/>
        <v>-2652</v>
      </c>
      <c r="G13" s="31">
        <f t="shared" si="1"/>
        <v>0.99803281752899031</v>
      </c>
    </row>
    <row r="14" spans="1:7" ht="15.75" x14ac:dyDescent="0.2">
      <c r="A14" s="18" t="s">
        <v>93</v>
      </c>
      <c r="B14" s="19" t="s">
        <v>73</v>
      </c>
      <c r="C14" s="7">
        <v>0</v>
      </c>
      <c r="D14" s="7">
        <v>411200</v>
      </c>
      <c r="E14" s="7">
        <v>411180</v>
      </c>
      <c r="F14" s="7">
        <f t="shared" si="0"/>
        <v>-20</v>
      </c>
      <c r="G14" s="31">
        <f t="shared" si="1"/>
        <v>0.99995136186770428</v>
      </c>
    </row>
    <row r="15" spans="1:7" ht="47.25" x14ac:dyDescent="0.2">
      <c r="A15" s="18" t="s">
        <v>94</v>
      </c>
      <c r="B15" s="19" t="s">
        <v>95</v>
      </c>
      <c r="C15" s="7">
        <v>0</v>
      </c>
      <c r="D15" s="7">
        <v>128070</v>
      </c>
      <c r="E15" s="7">
        <v>128070</v>
      </c>
      <c r="F15" s="7">
        <f t="shared" si="0"/>
        <v>0</v>
      </c>
      <c r="G15" s="31">
        <f t="shared" si="1"/>
        <v>1</v>
      </c>
    </row>
    <row r="16" spans="1:7" ht="15.75" x14ac:dyDescent="0.2">
      <c r="A16" s="20" t="s">
        <v>96</v>
      </c>
      <c r="B16" s="34" t="s">
        <v>97</v>
      </c>
      <c r="C16" s="8">
        <f>SUM(C6:C15)</f>
        <v>7257200</v>
      </c>
      <c r="D16" s="8">
        <f t="shared" ref="D16:F16" si="2">SUM(D6:D15)</f>
        <v>12046874</v>
      </c>
      <c r="E16" s="8">
        <f t="shared" si="2"/>
        <v>11756528.370000001</v>
      </c>
      <c r="F16" s="8">
        <f t="shared" si="2"/>
        <v>-290345.62999999942</v>
      </c>
      <c r="G16" s="32">
        <f t="shared" si="1"/>
        <v>0.97589867462712743</v>
      </c>
    </row>
    <row r="17" spans="1:7" ht="15.75" x14ac:dyDescent="0.2">
      <c r="A17" s="21"/>
      <c r="B17" s="21"/>
      <c r="C17" s="22"/>
      <c r="D17" s="22"/>
      <c r="E17" s="22"/>
      <c r="F17" s="22"/>
      <c r="G17" s="33"/>
    </row>
    <row r="18" spans="1:7" ht="15.75" x14ac:dyDescent="0.25">
      <c r="A18" s="16"/>
      <c r="B18" s="16"/>
      <c r="C18" s="23"/>
      <c r="D18" s="23"/>
      <c r="E18" s="23"/>
      <c r="F18" s="23"/>
      <c r="G18" s="30"/>
    </row>
    <row r="19" spans="1:7" ht="15.75" x14ac:dyDescent="0.25">
      <c r="A19" s="16"/>
      <c r="B19" s="16"/>
      <c r="C19" s="23"/>
      <c r="D19" s="23"/>
      <c r="E19" s="23"/>
      <c r="F19" s="23"/>
      <c r="G19" s="30"/>
    </row>
  </sheetData>
  <mergeCells count="1">
    <mergeCell ref="A2:G2"/>
  </mergeCells>
  <printOptions horizontalCentered="1"/>
  <pageMargins left="0.39370078740157483" right="0.19685039370078741" top="0.39370078740157483" bottom="0.39370078740157483" header="0" footer="0"/>
  <pageSetup paperSize="9" scale="7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view="pageBreakPreview" zoomScale="60" zoomScaleNormal="100" workbookViewId="0">
      <selection activeCell="E11" sqref="E11"/>
    </sheetView>
  </sheetViews>
  <sheetFormatPr defaultRowHeight="12.75" x14ac:dyDescent="0.2"/>
  <cols>
    <col min="1" max="1" width="10.7109375" customWidth="1"/>
    <col min="2" max="2" width="46.7109375" customWidth="1"/>
    <col min="3" max="4" width="15.7109375" customWidth="1"/>
    <col min="5" max="5" width="16.28515625" customWidth="1"/>
    <col min="6" max="6" width="16" customWidth="1"/>
    <col min="7" max="7" width="17.42578125" customWidth="1"/>
  </cols>
  <sheetData>
    <row r="2" spans="1:8" ht="47.25" customHeight="1" x14ac:dyDescent="0.2">
      <c r="A2" s="36" t="s">
        <v>105</v>
      </c>
      <c r="B2" s="36"/>
      <c r="C2" s="36"/>
      <c r="D2" s="36"/>
      <c r="E2" s="36"/>
      <c r="F2" s="36"/>
      <c r="G2" s="36"/>
    </row>
    <row r="3" spans="1:8" ht="15.75" x14ac:dyDescent="0.2">
      <c r="G3" s="11" t="s">
        <v>0</v>
      </c>
    </row>
    <row r="4" spans="1:8" s="1" customFormat="1" ht="147.75" customHeight="1" x14ac:dyDescent="0.2">
      <c r="A4" s="4" t="s">
        <v>74</v>
      </c>
      <c r="B4" s="4" t="s">
        <v>75</v>
      </c>
      <c r="C4" s="4" t="s">
        <v>58</v>
      </c>
      <c r="D4" s="4" t="s">
        <v>59</v>
      </c>
      <c r="E4" s="4" t="s">
        <v>76</v>
      </c>
      <c r="F4" s="4" t="s">
        <v>107</v>
      </c>
      <c r="G4" s="4" t="s">
        <v>108</v>
      </c>
    </row>
    <row r="5" spans="1:8" s="1" customFormat="1" ht="15.75" x14ac:dyDescent="0.2">
      <c r="A5" s="4" t="s">
        <v>61</v>
      </c>
      <c r="B5" s="4" t="s">
        <v>62</v>
      </c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1:8" ht="78.75" x14ac:dyDescent="0.25">
      <c r="A6" s="18" t="s">
        <v>77</v>
      </c>
      <c r="B6" s="19" t="s">
        <v>78</v>
      </c>
      <c r="C6" s="7">
        <v>0</v>
      </c>
      <c r="D6" s="7">
        <v>21000</v>
      </c>
      <c r="E6" s="7">
        <v>20000</v>
      </c>
      <c r="F6" s="7">
        <f t="shared" ref="F6:F14" si="0">E6-D6</f>
        <v>-1000</v>
      </c>
      <c r="G6" s="31">
        <f t="shared" ref="G6:G15" si="1">E6/D6</f>
        <v>0.95238095238095233</v>
      </c>
      <c r="H6" s="16"/>
    </row>
    <row r="7" spans="1:8" ht="31.5" x14ac:dyDescent="0.25">
      <c r="A7" s="18" t="s">
        <v>98</v>
      </c>
      <c r="B7" s="19" t="s">
        <v>99</v>
      </c>
      <c r="C7" s="7">
        <v>0</v>
      </c>
      <c r="D7" s="7">
        <v>123272</v>
      </c>
      <c r="E7" s="7">
        <v>108722.89</v>
      </c>
      <c r="F7" s="7">
        <f t="shared" si="0"/>
        <v>-14549.11</v>
      </c>
      <c r="G7" s="31">
        <f t="shared" si="1"/>
        <v>0.8819755500032449</v>
      </c>
      <c r="H7" s="16"/>
    </row>
    <row r="8" spans="1:8" ht="15.75" x14ac:dyDescent="0.25">
      <c r="A8" s="18" t="s">
        <v>87</v>
      </c>
      <c r="B8" s="19" t="s">
        <v>88</v>
      </c>
      <c r="C8" s="7">
        <v>5054000</v>
      </c>
      <c r="D8" s="7">
        <v>10164922</v>
      </c>
      <c r="E8" s="7">
        <v>9512440.1500000004</v>
      </c>
      <c r="F8" s="7">
        <f t="shared" si="0"/>
        <v>-652481.84999999963</v>
      </c>
      <c r="G8" s="31">
        <f t="shared" si="1"/>
        <v>0.93581044202798613</v>
      </c>
      <c r="H8" s="16"/>
    </row>
    <row r="9" spans="1:8" ht="15.75" x14ac:dyDescent="0.25">
      <c r="A9" s="18" t="s">
        <v>89</v>
      </c>
      <c r="B9" s="19" t="s">
        <v>90</v>
      </c>
      <c r="C9" s="7">
        <v>0</v>
      </c>
      <c r="D9" s="7">
        <v>6000</v>
      </c>
      <c r="E9" s="7">
        <v>1500</v>
      </c>
      <c r="F9" s="7">
        <f t="shared" si="0"/>
        <v>-4500</v>
      </c>
      <c r="G9" s="31">
        <f t="shared" si="1"/>
        <v>0.25</v>
      </c>
      <c r="H9" s="16"/>
    </row>
    <row r="10" spans="1:8" ht="47.25" x14ac:dyDescent="0.25">
      <c r="A10" s="18" t="s">
        <v>91</v>
      </c>
      <c r="B10" s="19" t="s">
        <v>92</v>
      </c>
      <c r="C10" s="7">
        <v>0</v>
      </c>
      <c r="D10" s="7">
        <v>34288</v>
      </c>
      <c r="E10" s="7">
        <v>19601</v>
      </c>
      <c r="F10" s="7">
        <f t="shared" si="0"/>
        <v>-14687</v>
      </c>
      <c r="G10" s="31">
        <f t="shared" si="1"/>
        <v>0.57165772281847882</v>
      </c>
      <c r="H10" s="16"/>
    </row>
    <row r="11" spans="1:8" ht="31.5" x14ac:dyDescent="0.25">
      <c r="A11" s="18" t="s">
        <v>100</v>
      </c>
      <c r="B11" s="19" t="s">
        <v>101</v>
      </c>
      <c r="C11" s="7">
        <v>0</v>
      </c>
      <c r="D11" s="7">
        <v>80000</v>
      </c>
      <c r="E11" s="7">
        <v>0</v>
      </c>
      <c r="F11" s="7">
        <f t="shared" si="0"/>
        <v>-80000</v>
      </c>
      <c r="G11" s="31">
        <f>E11/D11</f>
        <v>0</v>
      </c>
      <c r="H11" s="16"/>
    </row>
    <row r="12" spans="1:8" ht="15.75" x14ac:dyDescent="0.25">
      <c r="A12" s="18" t="s">
        <v>102</v>
      </c>
      <c r="B12" s="19" t="s">
        <v>103</v>
      </c>
      <c r="C12" s="7">
        <v>37000</v>
      </c>
      <c r="D12" s="7">
        <v>37000</v>
      </c>
      <c r="E12" s="7">
        <v>36691.67</v>
      </c>
      <c r="F12" s="7">
        <f t="shared" si="0"/>
        <v>-308.33000000000175</v>
      </c>
      <c r="G12" s="31">
        <f t="shared" si="1"/>
        <v>0.99166675675675675</v>
      </c>
      <c r="H12" s="16"/>
    </row>
    <row r="13" spans="1:8" ht="15.75" x14ac:dyDescent="0.25">
      <c r="A13" s="18" t="s">
        <v>93</v>
      </c>
      <c r="B13" s="19" t="s">
        <v>73</v>
      </c>
      <c r="C13" s="7">
        <v>0</v>
      </c>
      <c r="D13" s="7">
        <v>55800</v>
      </c>
      <c r="E13" s="7">
        <v>55800</v>
      </c>
      <c r="F13" s="7">
        <f t="shared" si="0"/>
        <v>0</v>
      </c>
      <c r="G13" s="31">
        <f t="shared" si="1"/>
        <v>1</v>
      </c>
      <c r="H13" s="16"/>
    </row>
    <row r="14" spans="1:8" ht="47.25" x14ac:dyDescent="0.25">
      <c r="A14" s="18" t="s">
        <v>94</v>
      </c>
      <c r="B14" s="19" t="s">
        <v>95</v>
      </c>
      <c r="C14" s="7">
        <v>0</v>
      </c>
      <c r="D14" s="7">
        <v>14110</v>
      </c>
      <c r="E14" s="7">
        <v>14110</v>
      </c>
      <c r="F14" s="7">
        <f t="shared" si="0"/>
        <v>0</v>
      </c>
      <c r="G14" s="31">
        <f t="shared" si="1"/>
        <v>1</v>
      </c>
      <c r="H14" s="16"/>
    </row>
    <row r="15" spans="1:8" ht="15.75" x14ac:dyDescent="0.25">
      <c r="A15" s="20" t="s">
        <v>96</v>
      </c>
      <c r="B15" s="34" t="s">
        <v>97</v>
      </c>
      <c r="C15" s="8">
        <f>SUM(C6:C14)</f>
        <v>5091000</v>
      </c>
      <c r="D15" s="8">
        <f t="shared" ref="D15:F15" si="2">SUM(D6:D14)</f>
        <v>10536392</v>
      </c>
      <c r="E15" s="8">
        <f>SUM(E6:E14)</f>
        <v>9768865.7100000009</v>
      </c>
      <c r="F15" s="8">
        <f t="shared" si="2"/>
        <v>-767526.28999999957</v>
      </c>
      <c r="G15" s="32">
        <f t="shared" si="1"/>
        <v>0.92715473285352334</v>
      </c>
      <c r="H15" s="16"/>
    </row>
    <row r="16" spans="1:8" ht="15.75" x14ac:dyDescent="0.25">
      <c r="A16" s="21"/>
      <c r="B16" s="21"/>
      <c r="C16" s="24"/>
      <c r="D16" s="24"/>
      <c r="E16" s="24"/>
      <c r="F16" s="24"/>
      <c r="G16" s="25"/>
      <c r="H16" s="16"/>
    </row>
    <row r="17" spans="1:8" ht="15.75" x14ac:dyDescent="0.25">
      <c r="A17" s="16"/>
      <c r="B17" s="16"/>
      <c r="C17" s="26"/>
      <c r="D17" s="26"/>
      <c r="E17" s="26"/>
      <c r="F17" s="26"/>
      <c r="G17" s="27"/>
      <c r="H17" s="16"/>
    </row>
  </sheetData>
  <mergeCells count="1">
    <mergeCell ref="A2:G2"/>
  </mergeCells>
  <printOptions horizontalCentered="1"/>
  <pageMargins left="0.39370078740157483" right="0.19685039370078741" top="0.39370078740157483" bottom="0.39370078740157483" header="0" footer="0"/>
  <pageSetup paperSize="9"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Доходи ЗФ</vt:lpstr>
      <vt:lpstr>Доходи CФ</vt:lpstr>
      <vt:lpstr>Видатки ЗФ</vt:lpstr>
      <vt:lpstr>Видатки СФ</vt:lpstr>
      <vt:lpstr>'Доходи CФ'!Заголовки_для_печати</vt:lpstr>
      <vt:lpstr>'Доходи ЗФ'!Заголовки_для_печати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rfu2201</cp:lastModifiedBy>
  <cp:lastPrinted>2021-02-12T07:08:43Z</cp:lastPrinted>
  <dcterms:created xsi:type="dcterms:W3CDTF">2021-02-08T11:32:11Z</dcterms:created>
  <dcterms:modified xsi:type="dcterms:W3CDTF">2021-02-12T08:50:48Z</dcterms:modified>
</cp:coreProperties>
</file>