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3 липня сесія\Питання 9 сесія\20.Бюджет\"/>
    </mc:Choice>
  </mc:AlternateContent>
  <bookViews>
    <workbookView xWindow="480" yWindow="135" windowWidth="10425" windowHeight="5250"/>
  </bookViews>
  <sheets>
    <sheet name="Лист1" sheetId="1" r:id="rId1"/>
  </sheets>
  <definedNames>
    <definedName name="_xlnm.Print_Titles" localSheetId="0">Лист1!$12:$13</definedName>
  </definedNames>
  <calcPr calcId="162913"/>
</workbook>
</file>

<file path=xl/calcChain.xml><?xml version="1.0" encoding="utf-8"?>
<calcChain xmlns="http://schemas.openxmlformats.org/spreadsheetml/2006/main">
  <c r="I38" i="1" l="1"/>
  <c r="I26" i="1"/>
  <c r="I25" i="1"/>
  <c r="I24" i="1"/>
  <c r="I32" i="1"/>
  <c r="I16" i="1"/>
  <c r="H39" i="1" l="1"/>
  <c r="H15" i="1" s="1"/>
  <c r="H14" i="1" s="1"/>
  <c r="G39" i="1"/>
  <c r="G15" i="1" s="1"/>
  <c r="G14" i="1" s="1"/>
  <c r="I37" i="1" l="1"/>
  <c r="I35" i="1"/>
  <c r="I33" i="1"/>
  <c r="I31" i="1"/>
  <c r="I22" i="1"/>
  <c r="I20" i="1"/>
  <c r="I18" i="1"/>
  <c r="I39" i="1" l="1"/>
  <c r="I15" i="1" s="1"/>
  <c r="I14" i="1" s="1"/>
</calcChain>
</file>

<file path=xl/sharedStrings.xml><?xml version="1.0" encoding="utf-8"?>
<sst xmlns="http://schemas.openxmlformats.org/spreadsheetml/2006/main" count="78" uniqueCount="70">
  <si>
    <t>Додаток 6</t>
  </si>
  <si>
    <t>ОБСЯГИ</t>
  </si>
  <si>
    <r>
      <t>_</t>
    </r>
    <r>
      <rPr>
        <u/>
        <sz val="12"/>
        <color theme="1"/>
        <rFont val="Times New Roman"/>
        <family val="1"/>
        <charset val="204"/>
      </rPr>
      <t xml:space="preserve"> </t>
    </r>
    <r>
      <rPr>
        <u/>
        <sz val="12"/>
        <color rgb="FF000000"/>
        <rFont val="Times New Roman"/>
        <family val="1"/>
        <charset val="204"/>
      </rPr>
      <t>22563000000</t>
    </r>
    <r>
      <rPr>
        <sz val="12"/>
        <color rgb="FF000000"/>
        <rFont val="Times New Roman"/>
        <family val="1"/>
        <charset val="204"/>
      </rPr>
      <t>_</t>
    </r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</si>
  <si>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</si>
  <si>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</si>
  <si>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</si>
  <si>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</si>
  <si>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</si>
  <si>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</si>
  <si>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</si>
  <si>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</si>
  <si>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Теофіпольська селищна територіальна громада (головний розпорядник коштів) </t>
  </si>
  <si>
    <t>х</t>
  </si>
  <si>
    <t>Усього</t>
  </si>
  <si>
    <t>капітальних вкладень бюджету у розрізі інвестиційних проектів у 2021 році</t>
  </si>
  <si>
    <t>Теофіпольська селищна територіальна громада (відповідальний виконавець)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</si>
  <si>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</si>
  <si>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</si>
  <si>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</si>
  <si>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</si>
  <si>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Реконструкція будівлі відділення соціальних медичних  послуг по вул.Садова,5б в с.Поляхова Теофіпольського району Хмельницької області</t>
  </si>
  <si>
    <t>Нове будівництво центру надання адміністративних послуг Теофіпольської селищної ради по вул.Небесної Сотні, в смт.Теофіполь Хмельницької області (кадастровий номер 6824755100:01:003:0054)</t>
  </si>
  <si>
    <t>Обсяг капітальних вкладень місцевого бюджету у 2021 році, гривень</t>
  </si>
  <si>
    <t>Очікуваний рівень готовності проекту на кінець 2021 року, %</t>
  </si>
  <si>
    <t>0111021</t>
  </si>
  <si>
    <t>0921</t>
  </si>
  <si>
    <t>Надання загальної середньої освіти закладами загальної середньої освіти</t>
  </si>
  <si>
    <t>Капітальний ремонт (утеплення фасадів) Гальчинецької ЗОШ І-ІІІ ступенів на вул.Шкільній,1 в с.Гальчинці Хмельницького району Хмельницької області</t>
  </si>
  <si>
    <t>Реконструкція системи опалення та тепломережі Волице - Полівської ЗОШ І-ІІІ ступенів</t>
  </si>
  <si>
    <t xml:space="preserve">Капітальний ремонт (заміна вікон) Базалійської загальноосвітньої школи І-ІІІ ступенів Теофіпольської районної ради Хмельницької області; адреса: вул.Свободи, 8 смт.Базалія Теофіпольського району Хмельницької області </t>
  </si>
  <si>
    <t>Капітальний ремонт Теофіпольської ЗОШ І-ІІІ ступенів №1 Теофіпольської селищної ради по вул. Небесної Сотні, 46 в смт Теофіполь Хмельницької області</t>
  </si>
  <si>
    <t>0112010</t>
  </si>
  <si>
    <t>0731</t>
  </si>
  <si>
    <t>Багатопрофільна стаціонарна медична допомога населенню</t>
  </si>
  <si>
    <t>Капітальний ремонт центрального корпусу (заміна покрівлі та утеплення фасадів) КНП "Теофіпольська центральна районна лікарня"  на вул.Заводська,2 смт.Теофіполь Хмельницького району Хмельницької області</t>
  </si>
  <si>
    <t>0116030</t>
  </si>
  <si>
    <t>0620</t>
  </si>
  <si>
    <t>Реконструкція водопровідної мережі в смт.Теофіполь Хмельницької області</t>
  </si>
  <si>
    <t>Організація благоустрою населених пунктів</t>
  </si>
  <si>
    <t>Будівництво скверу по вул. Небесної Сотні в смт. Теофіполь</t>
  </si>
  <si>
    <t xml:space="preserve">Реконструкція електричних мереж10/0,38 кВ селища цукрового заводу в смт.Теофіполь Хмельницької області </t>
  </si>
  <si>
    <t xml:space="preserve">Будівництво  водозабірної свердловини та встановлення водонапірної башти у с.Колісець Теофіпольського району Хмельницької області </t>
  </si>
  <si>
    <t>0117363</t>
  </si>
  <si>
    <t>0490</t>
  </si>
  <si>
    <t>Виконання інвестиційних проектів в рамках здійснення заходів щодо соціально-економічного розвитку окремих територій</t>
  </si>
  <si>
    <t>0117390</t>
  </si>
  <si>
    <t>7390</t>
  </si>
  <si>
    <t>Розвиток мережі центрів надання адміністративних послуг</t>
  </si>
  <si>
    <t>Нове будівництво Центру надання адміністративних послуг Теофіпольської селищної ради по вул.Небесної Сотні в смт Теофіполь Хмельницької області (кад.номер 6824755100:01:003:0054)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</si>
  <si>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</si>
  <si>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</si>
  <si>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</si>
  <si>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вулиці Берегова в смт Теофіполь Хмельницької області</t>
  </si>
  <si>
    <t>2018-2023</t>
  </si>
  <si>
    <t>2019-2024</t>
  </si>
  <si>
    <t>(код бюджету)</t>
  </si>
  <si>
    <t>Капітальний ремонт кухні Поляхівського НВК "ЗОШ І-ІІІ СТ-КОЛЕГІУМ" Теофіпольської селищної ради по вул.Садова, 5в в с. Поляхова Хмельницької області</t>
  </si>
  <si>
    <t>Капітальний ремонт системи опалення Святецької ЗОШ І-ІІ ступенів Теофіпольської селищної ради по вул. Млинова, 1 с. Святець Хмельницької області</t>
  </si>
  <si>
    <t>Реконструкція існуючих газових мереж із заміною ВОГ теплогенераторної для опалення приміщень Шибенської загальноосвітньої школи І-ІІІ ступенів в с.Шибено Теофіпольського району Хмельницької області ЗОШ</t>
  </si>
  <si>
    <t>Капітальний ремонт приміщення туалету Базалійської ЗОШ І-ІІІ ступенів</t>
  </si>
  <si>
    <t>Реконструкція існуючих газових мереж із заміною ВОГ теплогенераторної для опалення приміщень Бережинецької ЗОШ І-ІІ ступенів в Теофіпольської селищної ради в с.Бережинці, вул.Шкільна, 4</t>
  </si>
  <si>
    <t>Збільшення потужності електропостачання по харчоблоку у Теофіпольській загальноосвітній школі №1 Теофіпольської селищної ради на 35 кВТ</t>
  </si>
  <si>
    <t>Реконструкція існуючих газових мереж із заміною ВОГ теплогенераторної для опалення приміщень Ординецької гімназії Теофіпольської селищної ради в с.Ординці, вул. Верхні Садиби, 5</t>
  </si>
  <si>
    <t>0111010</t>
  </si>
  <si>
    <t>1010</t>
  </si>
  <si>
    <t>0910</t>
  </si>
  <si>
    <t>Надання дошкільної освіти</t>
  </si>
  <si>
    <t>Капітальний ремонт внутрішньої та зовнішньої системи  електропостачання у  Новоставецькому закладі дошкільної освіти Теофіпольської селищної ради</t>
  </si>
  <si>
    <t xml:space="preserve">до рішення селищної ради </t>
  </si>
  <si>
    <t>23 липня 2021 року № 20-9/2021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</si>
</sst>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грн.&quot;_-;\-* #,##0.00\ &quot;грн.&quot;_-;_-* &quot;-&quot;??\ &quot;грн.&quot;_-;_-@_-"/>
  </numFmts>
  <fonts count="15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b/>
      <sz val="8.0500000000000007"/>
      <color indexed="8"/>
      <name val="Times New Roman"/>
      <family val="1"/>
      <charset val="204"/>
    </font>
    <font>
      <u/>
      <sz val="11.5"/>
      <color indexed="12"/>
      <name val="MS Sans Serif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" fillId="0" borderId="0">
      <alignment vertical="top"/>
    </xf>
    <xf numFmtId="0" fontId="8" fillId="0" borderId="0"/>
    <xf numFmtId="0" fontId="8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1" fillId="0" borderId="0" xfId="0" applyFont="1"/>
    <xf numFmtId="0" fontId="2" fillId="0" borderId="0" xfId="0" applyFont="1" applyAlignment="1">
      <alignment vertical="center"/>
    </xf>
    <xf numFmtId="49" fontId="1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12" fillId="0" borderId="2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2" fillId="0" borderId="4" xfId="1" applyNumberFormat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8">
    <cellStyle name="Гиперссылка 2" xfId="2"/>
    <cellStyle name="Денежный 2" xfId="3"/>
    <cellStyle name="Денежный 3" xfId="4"/>
    <cellStyle name="Звичайний_Додаток _ 3 зм_ни 4575" xfId="5"/>
    <cellStyle name="Обычный" xfId="0" builtinId="0"/>
    <cellStyle name="Обычный 2" xfId="6"/>
    <cellStyle name="Обычный 3" xfId="7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zoomScale="60" zoomScaleNormal="100" workbookViewId="0">
      <selection activeCell="H3" sqref="H3:I3"/>
    </sheetView>
  </sheetViews>
  <sheetFormatPr defaultRowHeight="12.75" x14ac:dyDescent="0.2"/>
  <cols>
    <col min="1" max="1" width="15.85546875" customWidth="1"/>
    <col min="2" max="2" width="32.28515625" customWidth="1"/>
    <col min="3" max="3" width="16.28515625" customWidth="1"/>
    <col min="4" max="4" width="29.7109375" customWidth="1"/>
    <col min="5" max="5" width="44.28515625" customWidth="1"/>
    <col min="6" max="6" width="13.42578125" customWidth="1"/>
    <col min="7" max="7" width="21.28515625" customWidth="1"/>
    <col min="8" max="8" width="15.42578125" customWidth="1"/>
    <col min="9" max="9" width="24.28515625" customWidth="1"/>
    <col min="10" max="10" width="17" customWidth="1"/>
  </cols>
  <sheetData>
    <row r="1" spans="1:10" ht="15.75" x14ac:dyDescent="0.25">
      <c r="A1" s="26"/>
      <c r="B1" s="4"/>
      <c r="C1" s="5"/>
      <c r="D1" s="5"/>
      <c r="E1" s="5"/>
      <c r="F1" s="5"/>
      <c r="G1" s="5"/>
      <c r="H1" s="27" t="s">
        <v>0</v>
      </c>
      <c r="I1" s="27"/>
      <c r="J1" s="5"/>
    </row>
    <row r="2" spans="1:10" ht="15.75" customHeight="1" x14ac:dyDescent="0.25">
      <c r="A2" s="26"/>
      <c r="B2" s="4"/>
      <c r="C2" s="5"/>
      <c r="D2" s="5"/>
      <c r="E2" s="5"/>
      <c r="F2" s="5"/>
      <c r="G2" s="5"/>
      <c r="H2" s="28" t="s">
        <v>68</v>
      </c>
      <c r="I2" s="28"/>
      <c r="J2" s="5"/>
    </row>
    <row r="3" spans="1:10" ht="18.75" customHeight="1" x14ac:dyDescent="0.25">
      <c r="A3" s="26"/>
      <c r="B3" s="4"/>
      <c r="C3" s="5"/>
      <c r="D3" s="5"/>
      <c r="E3" s="5"/>
      <c r="F3" s="5"/>
      <c r="G3" s="5"/>
      <c r="H3" s="28" t="s">
        <v>69</v>
      </c>
      <c r="I3" s="28"/>
      <c r="J3" s="5"/>
    </row>
    <row r="4" spans="1:10" ht="15.75" x14ac:dyDescent="0.25">
      <c r="A4" s="1"/>
      <c r="B4" s="5"/>
      <c r="C4" s="5"/>
      <c r="D4" s="5"/>
      <c r="E4" s="5"/>
      <c r="F4" s="5"/>
      <c r="G4" s="5"/>
      <c r="H4" s="5"/>
      <c r="I4" s="5"/>
      <c r="J4" s="5"/>
    </row>
    <row r="5" spans="1:10" ht="15.75" x14ac:dyDescent="0.25">
      <c r="A5" s="19" t="s">
        <v>1</v>
      </c>
      <c r="B5" s="19"/>
      <c r="C5" s="19"/>
      <c r="D5" s="19"/>
      <c r="E5" s="19"/>
      <c r="F5" s="19"/>
      <c r="G5" s="19"/>
      <c r="H5" s="5"/>
      <c r="I5" s="5"/>
      <c r="J5" s="5"/>
    </row>
    <row r="6" spans="1:10" ht="15.75" customHeight="1" x14ac:dyDescent="0.25">
      <c r="A6" s="19" t="s">
        <v>14</v>
      </c>
      <c r="B6" s="19"/>
      <c r="C6" s="19"/>
      <c r="D6" s="19"/>
      <c r="E6" s="19"/>
      <c r="F6" s="19"/>
      <c r="G6" s="19"/>
      <c r="H6" s="19"/>
      <c r="I6" s="5"/>
      <c r="J6" s="5"/>
    </row>
    <row r="7" spans="1:10" ht="15.75" customHeight="1" x14ac:dyDescent="0.25">
      <c r="A7" s="19"/>
      <c r="B7" s="19"/>
      <c r="C7" s="19"/>
      <c r="D7" s="19"/>
      <c r="E7" s="19"/>
      <c r="F7" s="19"/>
      <c r="G7" s="19"/>
      <c r="H7" s="19"/>
      <c r="I7" s="5"/>
      <c r="J7" s="5"/>
    </row>
    <row r="8" spans="1:10" ht="15.75" x14ac:dyDescent="0.25">
      <c r="A8" s="2" t="s">
        <v>2</v>
      </c>
      <c r="B8" s="5"/>
      <c r="C8" s="5"/>
      <c r="D8" s="5"/>
      <c r="E8" s="5"/>
      <c r="F8" s="5"/>
      <c r="G8" s="5"/>
      <c r="H8" s="5"/>
      <c r="I8" s="5"/>
      <c r="J8" s="5"/>
    </row>
    <row r="9" spans="1:10" ht="15.75" x14ac:dyDescent="0.25">
      <c r="A9" s="6" t="s">
        <v>55</v>
      </c>
      <c r="B9" s="5"/>
      <c r="C9" s="5"/>
      <c r="D9" s="5"/>
      <c r="E9" s="5"/>
      <c r="F9" s="5"/>
      <c r="G9" s="5"/>
      <c r="H9" s="5"/>
      <c r="I9" s="5"/>
      <c r="J9" s="5"/>
    </row>
    <row r="10" spans="1:10" ht="15.75" x14ac:dyDescent="0.25">
      <c r="A10" s="3"/>
      <c r="B10" s="5"/>
      <c r="C10" s="5"/>
      <c r="D10" s="5"/>
      <c r="E10" s="5"/>
      <c r="F10" s="5"/>
      <c r="G10" s="5"/>
      <c r="H10" s="5"/>
      <c r="I10" s="5"/>
      <c r="J10" s="5"/>
    </row>
    <row r="11" spans="1:10" ht="15.75" x14ac:dyDescent="0.25">
      <c r="A11" s="3"/>
      <c r="B11" s="5"/>
      <c r="C11" s="5"/>
      <c r="D11" s="5"/>
      <c r="E11" s="5"/>
      <c r="F11" s="5"/>
      <c r="G11" s="5"/>
      <c r="H11" s="5"/>
      <c r="I11" s="5"/>
      <c r="J11" s="5"/>
    </row>
    <row r="12" spans="1:10" ht="341.25" x14ac:dyDescent="0.2">
      <c r="A12" s="10" t="s">
        <v>3</v>
      </c>
      <c r="B12" s="10" t="s">
        <v>4</v>
      </c>
      <c r="C12" s="10" t="s">
        <v>5</v>
      </c>
      <c r="D12" s="10" t="s">
        <v>6</v>
      </c>
      <c r="E12" s="10" t="s">
        <v>7</v>
      </c>
      <c r="F12" s="10" t="s">
        <v>8</v>
      </c>
      <c r="G12" s="10" t="s">
        <v>9</v>
      </c>
      <c r="H12" s="10" t="s">
        <v>10</v>
      </c>
      <c r="I12" s="10" t="s">
        <v>22</v>
      </c>
      <c r="J12" s="10" t="s">
        <v>23</v>
      </c>
    </row>
    <row r="13" spans="1:10" ht="15.75" x14ac:dyDescent="0.2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</row>
    <row r="14" spans="1:10" ht="87.75" customHeight="1" x14ac:dyDescent="0.2">
      <c r="A14" s="8"/>
      <c r="B14" s="8"/>
      <c r="C14" s="8"/>
      <c r="D14" s="13" t="s">
        <v>11</v>
      </c>
      <c r="E14" s="8"/>
      <c r="F14" s="8"/>
      <c r="G14" s="12">
        <f t="shared" ref="G14:H14" si="0">G15</f>
        <v>24926037.640000001</v>
      </c>
      <c r="H14" s="12">
        <f t="shared" si="0"/>
        <v>0</v>
      </c>
      <c r="I14" s="12">
        <f>I15</f>
        <v>20324156</v>
      </c>
      <c r="J14" s="8"/>
    </row>
    <row r="15" spans="1:10" ht="81.75" customHeight="1" x14ac:dyDescent="0.2">
      <c r="A15" s="8"/>
      <c r="B15" s="8"/>
      <c r="C15" s="8"/>
      <c r="D15" s="13" t="s">
        <v>15</v>
      </c>
      <c r="E15" s="8"/>
      <c r="F15" s="8"/>
      <c r="G15" s="12">
        <f t="shared" ref="G15:H15" si="1">G39</f>
        <v>24926037.640000001</v>
      </c>
      <c r="H15" s="12">
        <f t="shared" si="1"/>
        <v>0</v>
      </c>
      <c r="I15" s="12">
        <f>I39</f>
        <v>20324156</v>
      </c>
      <c r="J15" s="8"/>
    </row>
    <row r="16" spans="1:10" ht="12.75" customHeight="1" x14ac:dyDescent="0.2">
      <c r="A16" s="18" t="s">
        <v>16</v>
      </c>
      <c r="B16" s="18" t="s">
        <v>17</v>
      </c>
      <c r="C16" s="18" t="s">
        <v>18</v>
      </c>
      <c r="D16" s="30" t="s">
        <v>19</v>
      </c>
      <c r="E16" s="29" t="s">
        <v>20</v>
      </c>
      <c r="F16" s="29"/>
      <c r="G16" s="31"/>
      <c r="H16" s="31"/>
      <c r="I16" s="31">
        <f>48925+6480+5937</f>
        <v>61342</v>
      </c>
      <c r="J16" s="29"/>
    </row>
    <row r="17" spans="1:10" ht="95.25" customHeight="1" x14ac:dyDescent="0.2">
      <c r="A17" s="18"/>
      <c r="B17" s="18"/>
      <c r="C17" s="18"/>
      <c r="D17" s="30"/>
      <c r="E17" s="29"/>
      <c r="F17" s="29"/>
      <c r="G17" s="31"/>
      <c r="H17" s="31"/>
      <c r="I17" s="31"/>
      <c r="J17" s="29"/>
    </row>
    <row r="18" spans="1:10" ht="111" customHeight="1" x14ac:dyDescent="0.2">
      <c r="A18" s="18"/>
      <c r="B18" s="18"/>
      <c r="C18" s="18"/>
      <c r="D18" s="30"/>
      <c r="E18" s="8" t="s">
        <v>21</v>
      </c>
      <c r="F18" s="8"/>
      <c r="G18" s="11"/>
      <c r="H18" s="11"/>
      <c r="I18" s="11">
        <f>103800+19845</f>
        <v>123645</v>
      </c>
      <c r="J18" s="8"/>
    </row>
    <row r="19" spans="1:10" ht="111" customHeight="1" x14ac:dyDescent="0.2">
      <c r="A19" s="16" t="s">
        <v>63</v>
      </c>
      <c r="B19" s="16" t="s">
        <v>64</v>
      </c>
      <c r="C19" s="16" t="s">
        <v>65</v>
      </c>
      <c r="D19" s="17" t="s">
        <v>66</v>
      </c>
      <c r="E19" s="14" t="s">
        <v>67</v>
      </c>
      <c r="F19" s="14"/>
      <c r="G19" s="15"/>
      <c r="H19" s="15"/>
      <c r="I19" s="15">
        <v>32000</v>
      </c>
      <c r="J19" s="14"/>
    </row>
    <row r="20" spans="1:10" ht="99" customHeight="1" x14ac:dyDescent="0.2">
      <c r="A20" s="20" t="s">
        <v>24</v>
      </c>
      <c r="B20" s="20">
        <v>1021</v>
      </c>
      <c r="C20" s="20" t="s">
        <v>25</v>
      </c>
      <c r="D20" s="23" t="s">
        <v>26</v>
      </c>
      <c r="E20" s="8" t="s">
        <v>27</v>
      </c>
      <c r="F20" s="8"/>
      <c r="G20" s="11"/>
      <c r="H20" s="11"/>
      <c r="I20" s="11">
        <f>45300+16500</f>
        <v>61800</v>
      </c>
      <c r="J20" s="8"/>
    </row>
    <row r="21" spans="1:10" ht="83.25" customHeight="1" x14ac:dyDescent="0.2">
      <c r="A21" s="21"/>
      <c r="B21" s="21"/>
      <c r="C21" s="21"/>
      <c r="D21" s="24"/>
      <c r="E21" s="8" t="s">
        <v>28</v>
      </c>
      <c r="F21" s="8"/>
      <c r="G21" s="11"/>
      <c r="H21" s="11"/>
      <c r="I21" s="11">
        <v>21667</v>
      </c>
      <c r="J21" s="8"/>
    </row>
    <row r="22" spans="1:10" ht="134.25" customHeight="1" x14ac:dyDescent="0.2">
      <c r="A22" s="21"/>
      <c r="B22" s="21"/>
      <c r="C22" s="21"/>
      <c r="D22" s="24"/>
      <c r="E22" s="8" t="s">
        <v>29</v>
      </c>
      <c r="F22" s="8"/>
      <c r="G22" s="11"/>
      <c r="H22" s="11"/>
      <c r="I22" s="11">
        <f>1000000+6000+6600-1536</f>
        <v>1011064</v>
      </c>
      <c r="J22" s="8"/>
    </row>
    <row r="23" spans="1:10" ht="113.25" customHeight="1" x14ac:dyDescent="0.2">
      <c r="A23" s="21"/>
      <c r="B23" s="21"/>
      <c r="C23" s="21"/>
      <c r="D23" s="24"/>
      <c r="E23" s="8" t="s">
        <v>30</v>
      </c>
      <c r="F23" s="8"/>
      <c r="G23" s="11"/>
      <c r="H23" s="11"/>
      <c r="I23" s="11">
        <v>200000</v>
      </c>
      <c r="J23" s="8"/>
    </row>
    <row r="24" spans="1:10" ht="113.25" customHeight="1" x14ac:dyDescent="0.2">
      <c r="A24" s="21"/>
      <c r="B24" s="21"/>
      <c r="C24" s="21"/>
      <c r="D24" s="24"/>
      <c r="E24" s="14" t="s">
        <v>56</v>
      </c>
      <c r="F24" s="14"/>
      <c r="G24" s="15"/>
      <c r="H24" s="15"/>
      <c r="I24" s="15">
        <f>35950+6480+450000</f>
        <v>492430</v>
      </c>
      <c r="J24" s="14"/>
    </row>
    <row r="25" spans="1:10" ht="113.25" customHeight="1" x14ac:dyDescent="0.2">
      <c r="A25" s="21"/>
      <c r="B25" s="21"/>
      <c r="C25" s="21"/>
      <c r="D25" s="24"/>
      <c r="E25" s="14" t="s">
        <v>57</v>
      </c>
      <c r="F25" s="14"/>
      <c r="G25" s="15"/>
      <c r="H25" s="15"/>
      <c r="I25" s="15">
        <f>32000+6540+8100+1000000</f>
        <v>1046640</v>
      </c>
      <c r="J25" s="14"/>
    </row>
    <row r="26" spans="1:10" ht="113.25" customHeight="1" x14ac:dyDescent="0.2">
      <c r="A26" s="21" t="s">
        <v>24</v>
      </c>
      <c r="B26" s="21"/>
      <c r="C26" s="21"/>
      <c r="D26" s="24"/>
      <c r="E26" s="14" t="s">
        <v>59</v>
      </c>
      <c r="F26" s="14"/>
      <c r="G26" s="15"/>
      <c r="H26" s="15"/>
      <c r="I26" s="15">
        <f>91884</f>
        <v>91884</v>
      </c>
      <c r="J26" s="14"/>
    </row>
    <row r="27" spans="1:10" ht="113.25" customHeight="1" x14ac:dyDescent="0.2">
      <c r="A27" s="21"/>
      <c r="B27" s="21"/>
      <c r="C27" s="21"/>
      <c r="D27" s="24"/>
      <c r="E27" s="14" t="s">
        <v>58</v>
      </c>
      <c r="F27" s="14"/>
      <c r="G27" s="15"/>
      <c r="H27" s="15"/>
      <c r="I27" s="15">
        <v>56615</v>
      </c>
      <c r="J27" s="14"/>
    </row>
    <row r="28" spans="1:10" ht="113.25" customHeight="1" x14ac:dyDescent="0.2">
      <c r="A28" s="21"/>
      <c r="B28" s="21"/>
      <c r="C28" s="21"/>
      <c r="D28" s="24"/>
      <c r="E28" s="14" t="s">
        <v>60</v>
      </c>
      <c r="F28" s="14"/>
      <c r="G28" s="15"/>
      <c r="H28" s="15"/>
      <c r="I28" s="15">
        <v>25000</v>
      </c>
      <c r="J28" s="14"/>
    </row>
    <row r="29" spans="1:10" ht="113.25" customHeight="1" x14ac:dyDescent="0.2">
      <c r="A29" s="21"/>
      <c r="B29" s="21"/>
      <c r="C29" s="21"/>
      <c r="D29" s="24"/>
      <c r="E29" s="14" t="s">
        <v>62</v>
      </c>
      <c r="F29" s="14"/>
      <c r="G29" s="15"/>
      <c r="H29" s="15"/>
      <c r="I29" s="15">
        <v>56615</v>
      </c>
      <c r="J29" s="14"/>
    </row>
    <row r="30" spans="1:10" ht="113.25" customHeight="1" x14ac:dyDescent="0.2">
      <c r="A30" s="22"/>
      <c r="B30" s="22"/>
      <c r="C30" s="22"/>
      <c r="D30" s="25"/>
      <c r="E30" s="14" t="s">
        <v>61</v>
      </c>
      <c r="F30" s="14"/>
      <c r="G30" s="15"/>
      <c r="H30" s="15"/>
      <c r="I30" s="15">
        <v>94500</v>
      </c>
      <c r="J30" s="14"/>
    </row>
    <row r="31" spans="1:10" ht="141.75" customHeight="1" x14ac:dyDescent="0.2">
      <c r="A31" s="7" t="s">
        <v>31</v>
      </c>
      <c r="B31" s="7">
        <v>2010</v>
      </c>
      <c r="C31" s="7" t="s">
        <v>32</v>
      </c>
      <c r="D31" s="7" t="s">
        <v>33</v>
      </c>
      <c r="E31" s="8" t="s">
        <v>34</v>
      </c>
      <c r="F31" s="8"/>
      <c r="G31" s="11"/>
      <c r="H31" s="11"/>
      <c r="I31" s="11">
        <f>49900+20900</f>
        <v>70800</v>
      </c>
      <c r="J31" s="8"/>
    </row>
    <row r="32" spans="1:10" ht="66" customHeight="1" x14ac:dyDescent="0.2">
      <c r="A32" s="18" t="s">
        <v>35</v>
      </c>
      <c r="B32" s="18">
        <v>6030</v>
      </c>
      <c r="C32" s="18" t="s">
        <v>36</v>
      </c>
      <c r="D32" s="18" t="s">
        <v>38</v>
      </c>
      <c r="E32" s="8" t="s">
        <v>37</v>
      </c>
      <c r="F32" s="8" t="s">
        <v>53</v>
      </c>
      <c r="G32" s="11">
        <v>16687293.640000001</v>
      </c>
      <c r="H32" s="11"/>
      <c r="I32" s="11">
        <f>766620-47406+49500+702</f>
        <v>769416</v>
      </c>
      <c r="J32" s="8"/>
    </row>
    <row r="33" spans="1:10" ht="62.25" customHeight="1" x14ac:dyDescent="0.2">
      <c r="A33" s="18"/>
      <c r="B33" s="18"/>
      <c r="C33" s="18"/>
      <c r="D33" s="18"/>
      <c r="E33" s="8" t="s">
        <v>40</v>
      </c>
      <c r="F33" s="8" t="s">
        <v>54</v>
      </c>
      <c r="G33" s="11">
        <v>8238744</v>
      </c>
      <c r="H33" s="11"/>
      <c r="I33" s="11">
        <f>47406+47406</f>
        <v>94812</v>
      </c>
      <c r="J33" s="8"/>
    </row>
    <row r="34" spans="1:10" ht="70.5" customHeight="1" x14ac:dyDescent="0.2">
      <c r="A34" s="18"/>
      <c r="B34" s="18"/>
      <c r="C34" s="18"/>
      <c r="D34" s="18"/>
      <c r="E34" s="8" t="s">
        <v>41</v>
      </c>
      <c r="F34" s="8"/>
      <c r="G34" s="11"/>
      <c r="H34" s="11"/>
      <c r="I34" s="11">
        <v>1051600</v>
      </c>
      <c r="J34" s="8"/>
    </row>
    <row r="35" spans="1:10" ht="42.75" customHeight="1" x14ac:dyDescent="0.2">
      <c r="A35" s="18"/>
      <c r="B35" s="18"/>
      <c r="C35" s="18"/>
      <c r="D35" s="18"/>
      <c r="E35" s="8" t="s">
        <v>39</v>
      </c>
      <c r="F35" s="8"/>
      <c r="G35" s="11"/>
      <c r="H35" s="11"/>
      <c r="I35" s="11">
        <f>1755+150000</f>
        <v>151755</v>
      </c>
      <c r="J35" s="8"/>
    </row>
    <row r="36" spans="1:10" ht="124.5" customHeight="1" x14ac:dyDescent="0.2">
      <c r="A36" s="7" t="s">
        <v>42</v>
      </c>
      <c r="B36" s="7">
        <v>7363</v>
      </c>
      <c r="C36" s="7" t="s">
        <v>43</v>
      </c>
      <c r="D36" s="8" t="s">
        <v>44</v>
      </c>
      <c r="E36" s="8" t="s">
        <v>37</v>
      </c>
      <c r="F36" s="8"/>
      <c r="G36" s="11"/>
      <c r="H36" s="11"/>
      <c r="I36" s="11">
        <v>4000000</v>
      </c>
      <c r="J36" s="8"/>
    </row>
    <row r="37" spans="1:10" ht="124.5" customHeight="1" x14ac:dyDescent="0.2">
      <c r="A37" s="7" t="s">
        <v>45</v>
      </c>
      <c r="B37" s="7" t="s">
        <v>46</v>
      </c>
      <c r="C37" s="7" t="s">
        <v>43</v>
      </c>
      <c r="D37" s="8" t="s">
        <v>47</v>
      </c>
      <c r="E37" s="8" t="s">
        <v>48</v>
      </c>
      <c r="F37" s="8"/>
      <c r="G37" s="11"/>
      <c r="H37" s="11"/>
      <c r="I37" s="11">
        <f>7676292+1669174</f>
        <v>9345466</v>
      </c>
      <c r="J37" s="8"/>
    </row>
    <row r="38" spans="1:10" ht="88.5" customHeight="1" x14ac:dyDescent="0.2">
      <c r="A38" s="9" t="s">
        <v>49</v>
      </c>
      <c r="B38" s="8">
        <v>7461</v>
      </c>
      <c r="C38" s="9" t="s">
        <v>50</v>
      </c>
      <c r="D38" s="8" t="s">
        <v>51</v>
      </c>
      <c r="E38" s="8" t="s">
        <v>52</v>
      </c>
      <c r="F38" s="8"/>
      <c r="G38" s="11"/>
      <c r="H38" s="11"/>
      <c r="I38" s="11">
        <f>7105+8000+1450000</f>
        <v>1465105</v>
      </c>
      <c r="J38" s="8"/>
    </row>
    <row r="39" spans="1:10" ht="27.75" customHeight="1" x14ac:dyDescent="0.2">
      <c r="A39" s="8" t="s">
        <v>12</v>
      </c>
      <c r="B39" s="8" t="s">
        <v>12</v>
      </c>
      <c r="C39" s="8" t="s">
        <v>12</v>
      </c>
      <c r="D39" s="8" t="s">
        <v>13</v>
      </c>
      <c r="E39" s="8" t="s">
        <v>12</v>
      </c>
      <c r="F39" s="8" t="s">
        <v>12</v>
      </c>
      <c r="G39" s="12">
        <f>SUM(G16:G38)</f>
        <v>24926037.640000001</v>
      </c>
      <c r="H39" s="12">
        <f>SUM(H16:H38)</f>
        <v>0</v>
      </c>
      <c r="I39" s="12">
        <f>SUM(I16:I38)</f>
        <v>20324156</v>
      </c>
      <c r="J39" s="8" t="s">
        <v>12</v>
      </c>
    </row>
  </sheetData>
  <mergeCells count="25">
    <mergeCell ref="J16:J17"/>
    <mergeCell ref="A16:A18"/>
    <mergeCell ref="B16:B18"/>
    <mergeCell ref="C16:C18"/>
    <mergeCell ref="D16:D18"/>
    <mergeCell ref="F16:F17"/>
    <mergeCell ref="G16:G17"/>
    <mergeCell ref="H16:H17"/>
    <mergeCell ref="I16:I17"/>
    <mergeCell ref="E16:E17"/>
    <mergeCell ref="A1:A3"/>
    <mergeCell ref="H1:I1"/>
    <mergeCell ref="H2:I2"/>
    <mergeCell ref="H3:I3"/>
    <mergeCell ref="A5:G5"/>
    <mergeCell ref="A32:A35"/>
    <mergeCell ref="C32:C35"/>
    <mergeCell ref="B32:B35"/>
    <mergeCell ref="D32:D35"/>
    <mergeCell ref="A6:H7"/>
    <mergeCell ref="B20:B30"/>
    <mergeCell ref="C20:C30"/>
    <mergeCell ref="D20:D30"/>
    <mergeCell ref="A20:A25"/>
    <mergeCell ref="A26:A30"/>
  </mergeCells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User</cp:lastModifiedBy>
  <cp:lastPrinted>2021-07-20T12:47:35Z</cp:lastPrinted>
  <dcterms:created xsi:type="dcterms:W3CDTF">2021-07-06T12:02:52Z</dcterms:created>
  <dcterms:modified xsi:type="dcterms:W3CDTF">2021-07-26T12:26:45Z</dcterms:modified>
</cp:coreProperties>
</file>