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53 сесія\53 сесія проєкти\43.Зміни до бюджету\новий\"/>
    </mc:Choice>
  </mc:AlternateContent>
  <bookViews>
    <workbookView xWindow="0" yWindow="0" windowWidth="22515" windowHeight="11115"/>
  </bookViews>
  <sheets>
    <sheet name="перероблене" sheetId="8" r:id="rId1"/>
  </sheets>
  <calcPr calcId="162913"/>
</workbook>
</file>

<file path=xl/calcChain.xml><?xml version="1.0" encoding="utf-8"?>
<calcChain xmlns="http://schemas.openxmlformats.org/spreadsheetml/2006/main">
  <c r="C27" i="8" l="1"/>
  <c r="C24" i="8"/>
  <c r="C25" i="8" s="1"/>
  <c r="C39" i="8"/>
  <c r="C17" i="8"/>
  <c r="C21" i="8" s="1"/>
  <c r="C30" i="8" s="1"/>
  <c r="C16" i="8"/>
  <c r="C43" i="8"/>
  <c r="C44" i="8" s="1"/>
  <c r="C45" i="8" s="1"/>
  <c r="C41" i="8"/>
  <c r="C36" i="8"/>
  <c r="C34" i="8"/>
  <c r="C29" i="8"/>
  <c r="C23" i="8"/>
  <c r="C13" i="8"/>
  <c r="C11" i="8"/>
</calcChain>
</file>

<file path=xl/sharedStrings.xml><?xml version="1.0" encoding="utf-8"?>
<sst xmlns="http://schemas.openxmlformats.org/spreadsheetml/2006/main" count="58" uniqueCount="47">
  <si>
    <t>КЕКВ</t>
  </si>
  <si>
    <t>Сума</t>
  </si>
  <si>
    <t>Напрям використання</t>
  </si>
  <si>
    <t>КПКВК</t>
  </si>
  <si>
    <t>Спеціальний фонд</t>
  </si>
  <si>
    <t>Разом СФ</t>
  </si>
  <si>
    <t>0111021</t>
  </si>
  <si>
    <t>Разом по 0111021</t>
  </si>
  <si>
    <t>0110150</t>
  </si>
  <si>
    <t>Разом по 0110150</t>
  </si>
  <si>
    <t>Загальний фонд</t>
  </si>
  <si>
    <t>Разом ЗФ</t>
  </si>
  <si>
    <t>Разом по 0111010</t>
  </si>
  <si>
    <t>0111010</t>
  </si>
  <si>
    <t>0113242</t>
  </si>
  <si>
    <t>Разом по 0113242</t>
  </si>
  <si>
    <t>0113241</t>
  </si>
  <si>
    <t>Разом по 0113241</t>
  </si>
  <si>
    <t>0116090</t>
  </si>
  <si>
    <t>Разом по 0116090</t>
  </si>
  <si>
    <t>0117670</t>
  </si>
  <si>
    <t>Разом по 0117670</t>
  </si>
  <si>
    <t>Разом ЗФ і СФ</t>
  </si>
  <si>
    <t>0116030</t>
  </si>
  <si>
    <t>Разом по 0116030</t>
  </si>
  <si>
    <t xml:space="preserve">Перерозподіл затверджених призначень </t>
  </si>
  <si>
    <t>Додаток 1 до пояснювальної записки</t>
  </si>
  <si>
    <t>оплата послуг (крім комунальних)</t>
  </si>
  <si>
    <t>предмети, матеріали</t>
  </si>
  <si>
    <t>оплата теплопостачання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</si>
  <si>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</si>
  <si>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</si>
  <si>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</si>
  <si>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нарахування на оплату праці</t>
  </si>
  <si>
    <t>заробітна плата</t>
  </si>
  <si>
    <t>продукти харчування</t>
  </si>
  <si>
    <t>витрати на поховання на виконання Програми підтримки ветеранів війни та членів їх сімей, членів сімей загиблих (померлих) Захисників і Захисниць України, членів сімей зниклих безвісти – жителів Теофіпольської селищної територіальної громади на 2025 - 2026 роки</t>
  </si>
  <si>
    <t>оплата електроенергії вуличного освітлення</t>
  </si>
  <si>
    <t xml:space="preserve">фінансування заходів на виконання Програми реформування і розвитку житлово - комунального  господарства Теофіпольської селищної ради на 2022 - 2025 роки </t>
  </si>
  <si>
    <t>придбання основних засобів</t>
  </si>
  <si>
    <t>придбання основних засобів ЗДО "Бджілонька"</t>
  </si>
  <si>
    <t>придбання автомобіля для комунальної установи "Центр надання соціальних послуг"</t>
  </si>
  <si>
    <t>капітальний ремонт Теофіпольської ЗОШ І-ІІІ ступенів №1 Теофіпольської селищної ради по вул. Небесної Сотні,46 в смт Теофіполь Хмельницької області</t>
  </si>
  <si>
    <t>0116071</t>
  </si>
  <si>
    <t>Разом по 0116071</t>
  </si>
  <si>
    <t>фінансування Програми відшкодування різниці в тарифах на послуги з централізованого водопостачання та водовідведення, що надаються комунальним підприємством Теофіпольське виробниче управління житлово-комунального господарства на 2025 рік</t>
  </si>
  <si>
    <t>внески до статутного капіталу на виконання  Програми реформування і розвитку комунального підприємства "Теофіпольлісвод" Теофіпольської селищної ради на 2025-2028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</si>
</sst>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i/>
      <sz val="13"/>
      <name val="Times New Roman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6" fillId="0" borderId="0"/>
    <xf numFmtId="0" fontId="26" fillId="0" borderId="0"/>
    <xf numFmtId="0" fontId="10" fillId="0" borderId="0"/>
    <xf numFmtId="0" fontId="11" fillId="0" borderId="6" applyNumberFormat="0" applyFill="0" applyAlignment="0" applyProtection="0"/>
    <xf numFmtId="0" fontId="12" fillId="21" borderId="8" applyNumberFormat="0" applyAlignment="0" applyProtection="0"/>
    <xf numFmtId="0" fontId="4" fillId="0" borderId="0" applyNumberFormat="0" applyFill="0" applyBorder="0" applyAlignment="0" applyProtection="0"/>
    <xf numFmtId="0" fontId="13" fillId="20" borderId="1" applyNumberFormat="0" applyAlignment="0" applyProtection="0"/>
    <xf numFmtId="0" fontId="6" fillId="0" borderId="0"/>
    <xf numFmtId="0" fontId="25" fillId="0" borderId="0"/>
    <xf numFmtId="0" fontId="1" fillId="0" borderId="0"/>
    <xf numFmtId="0" fontId="14" fillId="0" borderId="7" applyNumberFormat="0" applyFill="0" applyAlignment="0" applyProtection="0"/>
    <xf numFmtId="0" fontId="15" fillId="3" borderId="0" applyNumberFormat="0" applyBorder="0" applyAlignment="0" applyProtection="0"/>
    <xf numFmtId="0" fontId="5" fillId="23" borderId="9" applyNumberFormat="0" applyFont="0" applyAlignment="0" applyProtection="0"/>
    <xf numFmtId="0" fontId="6" fillId="23" borderId="9" applyNumberFormat="0" applyFont="0" applyAlignment="0" applyProtection="0"/>
    <xf numFmtId="0" fontId="25" fillId="23" borderId="9" applyNumberFormat="0" applyFont="0" applyAlignment="0" applyProtection="0"/>
    <xf numFmtId="0" fontId="16" fillId="20" borderId="2" applyNumberFormat="0" applyAlignment="0" applyProtection="0"/>
    <xf numFmtId="0" fontId="17" fillId="2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79">
    <xf numFmtId="0" fontId="0" fillId="0" borderId="0" xfId="0"/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wrapText="1"/>
    </xf>
    <xf numFmtId="0" fontId="21" fillId="0" borderId="35" xfId="0" applyFont="1" applyFill="1" applyBorder="1" applyAlignment="1">
      <alignment horizontal="center" wrapText="1"/>
    </xf>
    <xf numFmtId="0" fontId="21" fillId="0" borderId="34" xfId="0" applyFont="1" applyFill="1" applyBorder="1" applyAlignment="1">
      <alignment horizontal="center" wrapText="1"/>
    </xf>
    <xf numFmtId="2" fontId="3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/>
    <xf numFmtId="2" fontId="0" fillId="0" borderId="0" xfId="0" applyNumberForma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0" fontId="27" fillId="0" borderId="0" xfId="0" applyFont="1" applyFill="1" applyAlignment="1">
      <alignment horizontal="justify" wrapText="1"/>
    </xf>
    <xf numFmtId="0" fontId="28" fillId="0" borderId="0" xfId="0" applyFont="1" applyAlignment="1">
      <alignment horizontal="center"/>
    </xf>
    <xf numFmtId="0" fontId="28" fillId="0" borderId="0" xfId="0" applyFont="1" applyFill="1" applyAlignment="1">
      <alignment horizontal="justify" wrapText="1"/>
    </xf>
    <xf numFmtId="0" fontId="2" fillId="0" borderId="0" xfId="0" applyFont="1" applyFill="1" applyBorder="1" applyAlignment="1">
      <alignment horizontal="right" vertical="top" wrapText="1"/>
    </xf>
    <xf numFmtId="0" fontId="27" fillId="0" borderId="0" xfId="0" applyFont="1"/>
    <xf numFmtId="0" fontId="3" fillId="0" borderId="10" xfId="0" applyFont="1" applyFill="1" applyBorder="1" applyAlignment="1">
      <alignment horizontal="justify" wrapText="1"/>
    </xf>
    <xf numFmtId="49" fontId="29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/>
    </xf>
    <xf numFmtId="2" fontId="28" fillId="0" borderId="0" xfId="0" applyNumberFormat="1" applyFont="1" applyFill="1" applyAlignment="1">
      <alignment horizontal="center"/>
    </xf>
    <xf numFmtId="49" fontId="2" fillId="0" borderId="41" xfId="0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top" wrapText="1"/>
    </xf>
    <xf numFmtId="2" fontId="2" fillId="0" borderId="42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wrapText="1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4" fontId="0" fillId="0" borderId="0" xfId="0" applyNumberFormat="1"/>
    <xf numFmtId="0" fontId="21" fillId="0" borderId="12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horizontal="center" wrapText="1"/>
    </xf>
    <xf numFmtId="4" fontId="3" fillId="0" borderId="12" xfId="0" applyNumberFormat="1" applyFont="1" applyFill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4" fontId="2" fillId="0" borderId="17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wrapText="1"/>
    </xf>
    <xf numFmtId="0" fontId="21" fillId="0" borderId="19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4" fontId="2" fillId="0" borderId="20" xfId="0" applyNumberFormat="1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wrapText="1"/>
    </xf>
    <xf numFmtId="0" fontId="21" fillId="0" borderId="22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justify" wrapText="1"/>
    </xf>
    <xf numFmtId="0" fontId="2" fillId="0" borderId="13" xfId="0" applyFont="1" applyFill="1" applyBorder="1" applyAlignment="1">
      <alignment horizontal="justify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3" fontId="0" fillId="0" borderId="0" xfId="0" applyNumberFormat="1"/>
    <xf numFmtId="4" fontId="2" fillId="0" borderId="2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justify" wrapText="1"/>
    </xf>
    <xf numFmtId="0" fontId="2" fillId="0" borderId="23" xfId="0" applyFont="1" applyFill="1" applyBorder="1" applyAlignment="1">
      <alignment horizontal="justify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justify" wrapText="1"/>
    </xf>
    <xf numFmtId="0" fontId="2" fillId="0" borderId="33" xfId="0" applyFont="1" applyFill="1" applyBorder="1" applyAlignment="1">
      <alignment horizontal="center" vertical="top" wrapText="1"/>
    </xf>
  </cellXfs>
  <cellStyles count="52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Доходи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аголовок 1 2" xfId="28"/>
    <cellStyle name="Заголовок 2 2" xfId="29"/>
    <cellStyle name="Заголовок 3 2" xfId="30"/>
    <cellStyle name="Заголовок 4 2" xfId="31"/>
    <cellStyle name="Звичайний 2" xfId="32"/>
    <cellStyle name="Звичайний 2 2" xfId="33"/>
    <cellStyle name="Звичайний 3" xfId="34"/>
    <cellStyle name="Зв'язана клітинка" xfId="35"/>
    <cellStyle name="Контрольна клітинка" xfId="36"/>
    <cellStyle name="Назва" xfId="37"/>
    <cellStyle name="Обчислення" xfId="38"/>
    <cellStyle name="Обычный" xfId="0" builtinId="0"/>
    <cellStyle name="Обычный 2" xfId="39"/>
    <cellStyle name="Обычный 2 2" xfId="40"/>
    <cellStyle name="Обычный 3" xfId="41"/>
    <cellStyle name="Підсумок" xfId="42"/>
    <cellStyle name="Поганий" xfId="43"/>
    <cellStyle name="Примечание 2" xfId="44"/>
    <cellStyle name="Примітка" xfId="45"/>
    <cellStyle name="Примітка 2" xfId="46"/>
    <cellStyle name="Результат" xfId="47"/>
    <cellStyle name="Середній" xfId="48"/>
    <cellStyle name="Стиль 1" xfId="49"/>
    <cellStyle name="Текст попередження" xfId="50"/>
    <cellStyle name="Текст пояснення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34" zoomScaleNormal="100" workbookViewId="0">
      <selection activeCell="H14" sqref="H14"/>
    </sheetView>
  </sheetViews>
  <sheetFormatPr defaultRowHeight="18.75" x14ac:dyDescent="0.3"/>
  <cols>
    <col min="1" max="1" width="21.7109375" style="14" bestFit="1" customWidth="1"/>
    <col min="2" max="2" width="8" style="11" bestFit="1" customWidth="1"/>
    <col min="3" max="3" width="19.85546875" style="13" customWidth="1"/>
    <col min="4" max="4" width="80.42578125" style="15" customWidth="1"/>
    <col min="5" max="5" width="1.5703125" style="31" customWidth="1"/>
    <col min="6" max="6" width="0.85546875" customWidth="1"/>
    <col min="7" max="7" width="9.85546875" bestFit="1" customWidth="1"/>
    <col min="8" max="8" width="11.28515625" bestFit="1" customWidth="1"/>
  </cols>
  <sheetData>
    <row r="1" spans="1:5" s="12" customFormat="1" x14ac:dyDescent="0.3">
      <c r="A1" s="21"/>
      <c r="B1" s="22"/>
      <c r="C1" s="23"/>
      <c r="D1" s="18" t="s">
        <v>26</v>
      </c>
      <c r="E1" s="29"/>
    </row>
    <row r="2" spans="1:5" s="12" customFormat="1" ht="45" customHeight="1" thickBot="1" x14ac:dyDescent="0.35">
      <c r="A2" s="10" t="s">
        <v>25</v>
      </c>
      <c r="B2" s="10"/>
      <c r="C2" s="10"/>
      <c r="D2" s="10"/>
      <c r="E2" s="29"/>
    </row>
    <row r="3" spans="1:5" s="19" customFormat="1" ht="19.5" thickBot="1" x14ac:dyDescent="0.35">
      <c r="A3" s="24" t="s">
        <v>3</v>
      </c>
      <c r="B3" s="25" t="s">
        <v>0</v>
      </c>
      <c r="C3" s="26" t="s">
        <v>1</v>
      </c>
      <c r="D3" s="78" t="s">
        <v>2</v>
      </c>
      <c r="E3" s="30"/>
    </row>
    <row r="4" spans="1:5" ht="19.5" thickBot="1" x14ac:dyDescent="0.35">
      <c r="A4" s="9" t="s">
        <v>10</v>
      </c>
      <c r="B4" s="8"/>
      <c r="C4" s="8"/>
      <c r="D4" s="7"/>
    </row>
    <row r="5" spans="1:5" x14ac:dyDescent="0.3">
      <c r="A5" s="6" t="s">
        <v>8</v>
      </c>
      <c r="B5" s="52">
        <v>2210</v>
      </c>
      <c r="C5" s="53">
        <v>-255000</v>
      </c>
      <c r="D5" s="57" t="s">
        <v>28</v>
      </c>
    </row>
    <row r="6" spans="1:5" x14ac:dyDescent="0.3">
      <c r="A6" s="5"/>
      <c r="B6" s="43">
        <v>2240</v>
      </c>
      <c r="C6" s="44">
        <v>255000</v>
      </c>
      <c r="D6" s="58" t="s">
        <v>27</v>
      </c>
    </row>
    <row r="7" spans="1:5" x14ac:dyDescent="0.3">
      <c r="A7" s="5"/>
      <c r="B7" s="43">
        <v>2271</v>
      </c>
      <c r="C7" s="44">
        <v>-210335</v>
      </c>
      <c r="D7" s="58" t="s">
        <v>29</v>
      </c>
    </row>
    <row r="8" spans="1:5" x14ac:dyDescent="0.3">
      <c r="A8" s="5"/>
      <c r="B8" s="45">
        <v>2273</v>
      </c>
      <c r="C8" s="46">
        <v>-500000</v>
      </c>
      <c r="D8" s="58" t="s">
        <v>30</v>
      </c>
    </row>
    <row r="9" spans="1:5" x14ac:dyDescent="0.3">
      <c r="A9" s="5"/>
      <c r="B9" s="45">
        <v>2275</v>
      </c>
      <c r="C9" s="46">
        <v>-200000</v>
      </c>
      <c r="D9" s="58" t="s">
        <v>31</v>
      </c>
    </row>
    <row r="10" spans="1:5" ht="39.75" customHeight="1" thickBot="1" x14ac:dyDescent="0.35">
      <c r="A10" s="4"/>
      <c r="B10" s="45">
        <v>2282</v>
      </c>
      <c r="C10" s="46">
        <v>10000</v>
      </c>
      <c r="D10" s="58" t="s">
        <v>32</v>
      </c>
    </row>
    <row r="11" spans="1:5" ht="19.5" thickBot="1" x14ac:dyDescent="0.35">
      <c r="A11" s="27" t="s">
        <v>9</v>
      </c>
      <c r="B11" s="33"/>
      <c r="C11" s="35">
        <f>C5+C6+C7+C9+C8+C10</f>
        <v>-900335</v>
      </c>
      <c r="D11" s="34"/>
    </row>
    <row r="12" spans="1:5" ht="19.5" thickBot="1" x14ac:dyDescent="0.35">
      <c r="A12" s="60" t="s">
        <v>13</v>
      </c>
      <c r="B12" s="45">
        <v>2273</v>
      </c>
      <c r="C12" s="46">
        <v>-379370</v>
      </c>
      <c r="D12" s="58" t="s">
        <v>30</v>
      </c>
    </row>
    <row r="13" spans="1:5" ht="19.5" thickBot="1" x14ac:dyDescent="0.35">
      <c r="A13" s="27" t="s">
        <v>12</v>
      </c>
      <c r="B13" s="33"/>
      <c r="C13" s="35">
        <f>C12</f>
        <v>-379370</v>
      </c>
      <c r="D13" s="34"/>
    </row>
    <row r="14" spans="1:5" x14ac:dyDescent="0.3">
      <c r="A14" s="3" t="s">
        <v>6</v>
      </c>
      <c r="B14" s="74">
        <v>2111</v>
      </c>
      <c r="C14" s="46">
        <v>-3189069</v>
      </c>
      <c r="D14" s="58" t="s">
        <v>34</v>
      </c>
    </row>
    <row r="15" spans="1:5" ht="19.5" thickBot="1" x14ac:dyDescent="0.35">
      <c r="A15" s="2"/>
      <c r="B15" s="74">
        <v>2120</v>
      </c>
      <c r="C15" s="46">
        <v>-701596</v>
      </c>
      <c r="D15" s="71" t="s">
        <v>33</v>
      </c>
    </row>
    <row r="16" spans="1:5" ht="19.5" thickBot="1" x14ac:dyDescent="0.35">
      <c r="A16" s="2"/>
      <c r="B16" s="75"/>
      <c r="C16" s="72">
        <f>C14+C15</f>
        <v>-3890665</v>
      </c>
      <c r="D16" s="73"/>
    </row>
    <row r="17" spans="1:7" x14ac:dyDescent="0.3">
      <c r="A17" s="2"/>
      <c r="B17" s="76">
        <v>2210</v>
      </c>
      <c r="C17" s="68">
        <f>-107000+56000</f>
        <v>-51000</v>
      </c>
      <c r="D17" s="70" t="s">
        <v>28</v>
      </c>
    </row>
    <row r="18" spans="1:7" x14ac:dyDescent="0.3">
      <c r="A18" s="2"/>
      <c r="B18" s="74">
        <v>2230</v>
      </c>
      <c r="C18" s="46">
        <v>-80000</v>
      </c>
      <c r="D18" s="58" t="s">
        <v>35</v>
      </c>
    </row>
    <row r="19" spans="1:7" x14ac:dyDescent="0.3">
      <c r="A19" s="2"/>
      <c r="B19" s="74">
        <v>2240</v>
      </c>
      <c r="C19" s="46">
        <v>240000</v>
      </c>
      <c r="D19" s="58" t="s">
        <v>27</v>
      </c>
    </row>
    <row r="20" spans="1:7" ht="19.5" thickBot="1" x14ac:dyDescent="0.35">
      <c r="A20" s="1"/>
      <c r="B20" s="74">
        <v>2273</v>
      </c>
      <c r="C20" s="46">
        <v>-216000</v>
      </c>
      <c r="D20" s="58" t="s">
        <v>30</v>
      </c>
    </row>
    <row r="21" spans="1:7" ht="19.5" thickBot="1" x14ac:dyDescent="0.35">
      <c r="A21" s="27" t="s">
        <v>7</v>
      </c>
      <c r="B21" s="33"/>
      <c r="C21" s="35">
        <f>C17+C18+C19+C20</f>
        <v>-107000</v>
      </c>
      <c r="D21" s="34"/>
    </row>
    <row r="22" spans="1:7" ht="67.5" thickBot="1" x14ac:dyDescent="0.35">
      <c r="A22" s="40" t="s">
        <v>14</v>
      </c>
      <c r="B22" s="69">
        <v>2282</v>
      </c>
      <c r="C22" s="68">
        <v>99000</v>
      </c>
      <c r="D22" s="57" t="s">
        <v>36</v>
      </c>
    </row>
    <row r="23" spans="1:7" ht="19.5" thickBot="1" x14ac:dyDescent="0.35">
      <c r="A23" s="27" t="s">
        <v>15</v>
      </c>
      <c r="B23" s="33"/>
      <c r="C23" s="35">
        <f>C22</f>
        <v>99000</v>
      </c>
      <c r="D23" s="34"/>
    </row>
    <row r="24" spans="1:7" ht="19.5" thickBot="1" x14ac:dyDescent="0.35">
      <c r="A24" s="40" t="s">
        <v>23</v>
      </c>
      <c r="B24" s="50">
        <v>2273</v>
      </c>
      <c r="C24" s="51">
        <f>-499370-200000</f>
        <v>-699370</v>
      </c>
      <c r="D24" s="57" t="s">
        <v>37</v>
      </c>
    </row>
    <row r="25" spans="1:7" ht="19.149999999999999" customHeight="1" thickBot="1" x14ac:dyDescent="0.35">
      <c r="A25" s="27" t="s">
        <v>24</v>
      </c>
      <c r="B25" s="33"/>
      <c r="C25" s="35">
        <f>C24</f>
        <v>-699370</v>
      </c>
      <c r="D25" s="34"/>
    </row>
    <row r="26" spans="1:7" ht="75.599999999999994" customHeight="1" thickBot="1" x14ac:dyDescent="0.35">
      <c r="A26" s="40" t="s">
        <v>43</v>
      </c>
      <c r="B26" s="69">
        <v>2610</v>
      </c>
      <c r="C26" s="68">
        <v>200000</v>
      </c>
      <c r="D26" s="70" t="s">
        <v>45</v>
      </c>
    </row>
    <row r="27" spans="1:7" ht="19.149999999999999" customHeight="1" thickBot="1" x14ac:dyDescent="0.35">
      <c r="A27" s="27" t="s">
        <v>44</v>
      </c>
      <c r="B27" s="33"/>
      <c r="C27" s="35">
        <f>C26</f>
        <v>200000</v>
      </c>
      <c r="D27" s="34"/>
    </row>
    <row r="28" spans="1:7" ht="51" thickBot="1" x14ac:dyDescent="0.35">
      <c r="A28" s="40" t="s">
        <v>18</v>
      </c>
      <c r="B28" s="69">
        <v>2610</v>
      </c>
      <c r="C28" s="68">
        <v>400000</v>
      </c>
      <c r="D28" s="70" t="s">
        <v>38</v>
      </c>
      <c r="G28" s="67"/>
    </row>
    <row r="29" spans="1:7" ht="19.5" thickBot="1" x14ac:dyDescent="0.35">
      <c r="A29" s="27" t="s">
        <v>19</v>
      </c>
      <c r="B29" s="33"/>
      <c r="C29" s="35">
        <f>C28</f>
        <v>400000</v>
      </c>
      <c r="D29" s="34"/>
    </row>
    <row r="30" spans="1:7" ht="19.5" thickBot="1" x14ac:dyDescent="0.35">
      <c r="A30" s="28" t="s">
        <v>11</v>
      </c>
      <c r="B30" s="49"/>
      <c r="C30" s="54">
        <f>C11+C13+C16+C21+C23+C25+C27+C29</f>
        <v>-5277740</v>
      </c>
      <c r="D30" s="55"/>
    </row>
    <row r="31" spans="1:7" ht="19.5" thickBot="1" x14ac:dyDescent="0.35">
      <c r="A31" s="47"/>
      <c r="B31" s="41"/>
      <c r="C31" s="48"/>
      <c r="D31" s="42"/>
    </row>
    <row r="32" spans="1:7" x14ac:dyDescent="0.3">
      <c r="A32" s="9" t="s">
        <v>4</v>
      </c>
      <c r="B32" s="8"/>
      <c r="C32" s="8"/>
      <c r="D32" s="7"/>
    </row>
    <row r="33" spans="1:8" ht="19.5" thickBot="1" x14ac:dyDescent="0.35">
      <c r="A33" s="59" t="s">
        <v>8</v>
      </c>
      <c r="B33" s="45">
        <v>3110</v>
      </c>
      <c r="C33" s="46">
        <v>46740</v>
      </c>
      <c r="D33" s="56" t="s">
        <v>39</v>
      </c>
    </row>
    <row r="34" spans="1:8" ht="19.5" thickBot="1" x14ac:dyDescent="0.35">
      <c r="A34" s="27" t="s">
        <v>9</v>
      </c>
      <c r="B34" s="33"/>
      <c r="C34" s="35">
        <f>C33</f>
        <v>46740</v>
      </c>
      <c r="D34" s="34"/>
    </row>
    <row r="35" spans="1:8" ht="19.5" thickBot="1" x14ac:dyDescent="0.35">
      <c r="A35" s="59" t="s">
        <v>13</v>
      </c>
      <c r="B35" s="45">
        <v>3110</v>
      </c>
      <c r="C35" s="46">
        <v>124000</v>
      </c>
      <c r="D35" s="56" t="s">
        <v>40</v>
      </c>
    </row>
    <row r="36" spans="1:8" ht="19.5" thickBot="1" x14ac:dyDescent="0.35">
      <c r="A36" s="27" t="s">
        <v>12</v>
      </c>
      <c r="B36" s="33"/>
      <c r="C36" s="35">
        <f>C35</f>
        <v>124000</v>
      </c>
      <c r="D36" s="34"/>
    </row>
    <row r="37" spans="1:8" x14ac:dyDescent="0.3">
      <c r="A37" s="6" t="s">
        <v>6</v>
      </c>
      <c r="B37" s="50">
        <v>3110</v>
      </c>
      <c r="C37" s="51">
        <v>107000</v>
      </c>
      <c r="D37" s="56" t="s">
        <v>39</v>
      </c>
    </row>
    <row r="38" spans="1:8" ht="60" customHeight="1" thickBot="1" x14ac:dyDescent="0.35">
      <c r="A38" s="4"/>
      <c r="B38" s="45">
        <v>3132</v>
      </c>
      <c r="C38" s="46">
        <v>1000000</v>
      </c>
      <c r="D38" s="56" t="s">
        <v>42</v>
      </c>
    </row>
    <row r="39" spans="1:8" ht="19.5" thickBot="1" x14ac:dyDescent="0.35">
      <c r="A39" s="27" t="s">
        <v>7</v>
      </c>
      <c r="B39" s="33"/>
      <c r="C39" s="35">
        <f>C37+C38</f>
        <v>1107000</v>
      </c>
      <c r="D39" s="34"/>
    </row>
    <row r="40" spans="1:8" ht="49.15" customHeight="1" thickBot="1" x14ac:dyDescent="0.35">
      <c r="A40" s="59" t="s">
        <v>16</v>
      </c>
      <c r="B40" s="45">
        <v>3110</v>
      </c>
      <c r="C40" s="46">
        <v>1000000</v>
      </c>
      <c r="D40" s="56" t="s">
        <v>41</v>
      </c>
    </row>
    <row r="41" spans="1:8" ht="19.5" thickBot="1" x14ac:dyDescent="0.35">
      <c r="A41" s="27" t="s">
        <v>17</v>
      </c>
      <c r="B41" s="33"/>
      <c r="C41" s="35">
        <f>C40</f>
        <v>1000000</v>
      </c>
      <c r="D41" s="34"/>
    </row>
    <row r="42" spans="1:8" ht="50.25" thickBot="1" x14ac:dyDescent="0.35">
      <c r="A42" s="36" t="s">
        <v>20</v>
      </c>
      <c r="B42" s="37">
        <v>3210</v>
      </c>
      <c r="C42" s="38">
        <v>3000000</v>
      </c>
      <c r="D42" s="39" t="s">
        <v>46</v>
      </c>
    </row>
    <row r="43" spans="1:8" ht="19.5" thickBot="1" x14ac:dyDescent="0.35">
      <c r="A43" s="27" t="s">
        <v>21</v>
      </c>
      <c r="B43" s="33"/>
      <c r="C43" s="35">
        <f>C42</f>
        <v>3000000</v>
      </c>
      <c r="D43" s="34"/>
    </row>
    <row r="44" spans="1:8" ht="17.25" thickBot="1" x14ac:dyDescent="0.3">
      <c r="A44" s="61" t="s">
        <v>5</v>
      </c>
      <c r="B44" s="62"/>
      <c r="C44" s="63">
        <f>C39+C43+C34+C36+C41</f>
        <v>5277740</v>
      </c>
      <c r="D44" s="20"/>
      <c r="E44"/>
    </row>
    <row r="45" spans="1:8" ht="19.5" thickBot="1" x14ac:dyDescent="0.35">
      <c r="A45" s="64" t="s">
        <v>22</v>
      </c>
      <c r="B45" s="65"/>
      <c r="C45" s="66">
        <f>C44+C30</f>
        <v>0</v>
      </c>
      <c r="D45" s="77"/>
      <c r="H45" s="32"/>
    </row>
    <row r="46" spans="1:8" x14ac:dyDescent="0.3">
      <c r="B46" s="16"/>
      <c r="D46" s="17"/>
    </row>
  </sheetData>
  <mergeCells count="6">
    <mergeCell ref="A2:D2"/>
    <mergeCell ref="A4:D4"/>
    <mergeCell ref="A5:A10"/>
    <mergeCell ref="A14:A20"/>
    <mergeCell ref="A32:D32"/>
    <mergeCell ref="A37:A38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перероблене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Пользователь</cp:lastModifiedBy>
  <cp:lastPrinted>2025-02-18T06:45:08Z</cp:lastPrinted>
  <dcterms:created xsi:type="dcterms:W3CDTF">2021-05-25T09:20:01Z</dcterms:created>
  <dcterms:modified xsi:type="dcterms:W3CDTF">2025-02-25T09:23:57Z</dcterms:modified>
</cp:coreProperties>
</file>