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nmathew/Documents/work/Writing Books/personal finance book/research/_bogleheads financial analysis/2024 04 22 WCI guest post/"/>
    </mc:Choice>
  </mc:AlternateContent>
  <xr:revisionPtr revIDLastSave="0" documentId="13_ncr:1_{B71053BA-A273-864B-AF67-4D1193434CE3}" xr6:coauthVersionLast="47" xr6:coauthVersionMax="47" xr10:uidLastSave="{00000000-0000-0000-0000-000000000000}"/>
  <bookViews>
    <workbookView xWindow="25580" yWindow="500" windowWidth="25520" windowHeight="26780" xr2:uid="{ED21E2D8-CC2B-8A40-9E15-44B4706F2804}"/>
  </bookViews>
  <sheets>
    <sheet name="Data" sheetId="1" r:id="rId1"/>
    <sheet name="Chart" sheetId="2" r:id="rId2"/>
    <sheet name="ABW range" sheetId="21" r:id="rId3"/>
    <sheet name="c_ABW range" sheetId="22" r:id="rId4"/>
  </sheets>
  <definedNames>
    <definedName name="_Regression_Int">1</definedName>
    <definedName name="CIQWBGuid" hidden="1">"d5c96f1c-0b8a-4f1d-9499-e87469d8b72c"</definedName>
    <definedName name="IQ_ADDIN" hidden="1">"AUTO"</definedName>
    <definedName name="IQ_CH">110000</definedName>
    <definedName name="IQ_CONV_RATE" hidden="1">"c2192"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43637.646724537</definedName>
    <definedName name="IQ_NTM">6000</definedName>
    <definedName name="IQ_OG_TOTAL_OIL_PRODUCTON" hidden="1">"c2059"</definedName>
    <definedName name="IQ_QTD" hidden="1">750000</definedName>
    <definedName name="IQ_SHAREOUTSTANDING" hidden="1">"c1347"</definedName>
    <definedName name="IQ_TODAY" hidden="1">0</definedName>
    <definedName name="IQ_WEEK">50000</definedName>
    <definedName name="IQ_YTD">3000</definedName>
    <definedName name="IQ_YTDMONTH" hidden="1">130000</definedName>
    <definedName name="SPWS_WBID">"D59E1A16-371E-4D0F-A93D-481B765CD67C"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5" i="21" l="1"/>
  <c r="O32" i="21" s="1"/>
  <c r="B39" i="2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C39" i="21" l="1"/>
  <c r="C38" i="21"/>
  <c r="DY38" i="21" s="1"/>
  <c r="DY7" i="21" s="1"/>
  <c r="DY39" i="21" s="1"/>
  <c r="DY8" i="21" s="1"/>
  <c r="AM38" i="21"/>
  <c r="AM7" i="21" s="1"/>
  <c r="AM39" i="21" s="1"/>
  <c r="AM8" i="21" s="1"/>
  <c r="DE38" i="21"/>
  <c r="DE7" i="21" s="1"/>
  <c r="DE39" i="21" s="1"/>
  <c r="DE8" i="21" s="1"/>
  <c r="BC38" i="21"/>
  <c r="BC7" i="21" s="1"/>
  <c r="BC39" i="21" s="1"/>
  <c r="BC8" i="21" s="1"/>
  <c r="EM38" i="21"/>
  <c r="EM7" i="21" s="1"/>
  <c r="CK38" i="21"/>
  <c r="CK7" i="21" s="1"/>
  <c r="CK39" i="21" s="1"/>
  <c r="CK8" i="21" s="1"/>
  <c r="AG38" i="21"/>
  <c r="AG7" i="21" s="1"/>
  <c r="AG39" i="21" s="1"/>
  <c r="EL38" i="21"/>
  <c r="EL7" i="21" s="1"/>
  <c r="EL39" i="21" s="1"/>
  <c r="EL8" i="21" s="1"/>
  <c r="DB38" i="21"/>
  <c r="DB7" i="21" s="1"/>
  <c r="DB39" i="21" s="1"/>
  <c r="DB8" i="21" s="1"/>
  <c r="BR38" i="21"/>
  <c r="BR7" i="21" s="1"/>
  <c r="BR39" i="21" s="1"/>
  <c r="BR8" i="21" s="1"/>
  <c r="AF38" i="21"/>
  <c r="AF7" i="21" s="1"/>
  <c r="AF39" i="21" s="1"/>
  <c r="AF8" i="21" s="1"/>
  <c r="EK38" i="21"/>
  <c r="EK7" i="21" s="1"/>
  <c r="EK39" i="21" s="1"/>
  <c r="EK8" i="21" s="1"/>
  <c r="CY38" i="21"/>
  <c r="CY7" i="21" s="1"/>
  <c r="CY39" i="21" s="1"/>
  <c r="CY8" i="21" s="1"/>
  <c r="CE38" i="21"/>
  <c r="CE7" i="21" s="1"/>
  <c r="CE39" i="21" s="1"/>
  <c r="CE8" i="21" s="1"/>
  <c r="AU38" i="21"/>
  <c r="AU7" i="21" s="1"/>
  <c r="AU39" i="21" s="1"/>
  <c r="AU8" i="21" s="1"/>
  <c r="AB38" i="21"/>
  <c r="AB7" i="21" s="1"/>
  <c r="AB39" i="21" s="1"/>
  <c r="AB8" i="21" s="1"/>
  <c r="AS38" i="21"/>
  <c r="AS7" i="21" s="1"/>
  <c r="AS39" i="21" s="1"/>
  <c r="AS8" i="21" s="1"/>
  <c r="EF38" i="21"/>
  <c r="EF7" i="21" s="1"/>
  <c r="EF39" i="21" s="1"/>
  <c r="EF8" i="21" s="1"/>
  <c r="AR38" i="21"/>
  <c r="AR7" i="21" s="1"/>
  <c r="AR39" i="21" s="1"/>
  <c r="AR8" i="21" s="1"/>
  <c r="DX38" i="21"/>
  <c r="DX7" i="21" s="1"/>
  <c r="DF38" i="21"/>
  <c r="DF7" i="21" s="1"/>
  <c r="CN38" i="21"/>
  <c r="CN7" i="21" s="1"/>
  <c r="CN39" i="21" s="1"/>
  <c r="CN8" i="21" s="1"/>
  <c r="BV38" i="21"/>
  <c r="BV7" i="21" s="1"/>
  <c r="BV39" i="21" s="1"/>
  <c r="BV8" i="21" s="1"/>
  <c r="BD38" i="21"/>
  <c r="BD7" i="21" s="1"/>
  <c r="BD39" i="21" s="1"/>
  <c r="BD8" i="21" s="1"/>
  <c r="AL38" i="21"/>
  <c r="AL7" i="21" s="1"/>
  <c r="AL39" i="21" s="1"/>
  <c r="AL8" i="21" s="1"/>
  <c r="DW38" i="21"/>
  <c r="DW7" i="21" s="1"/>
  <c r="DW39" i="21" s="1"/>
  <c r="DW8" i="21" s="1"/>
  <c r="CM38" i="21"/>
  <c r="CM7" i="21" s="1"/>
  <c r="CM39" i="21" s="1"/>
  <c r="DD38" i="21"/>
  <c r="DD7" i="21" s="1"/>
  <c r="DD39" i="21" s="1"/>
  <c r="DC38" i="21"/>
  <c r="DC7" i="21" s="1"/>
  <c r="DC39" i="21" s="1"/>
  <c r="DC8" i="21" s="1"/>
  <c r="AY38" i="21"/>
  <c r="AY7" i="21" s="1"/>
  <c r="AY39" i="21" s="1"/>
  <c r="AY8" i="21" s="1"/>
  <c r="CJ38" i="21"/>
  <c r="CJ7" i="21" s="1"/>
  <c r="CJ39" i="21" s="1"/>
  <c r="CJ8" i="21" s="1"/>
  <c r="AX38" i="21"/>
  <c r="AX7" i="21" s="1"/>
  <c r="AX39" i="21" s="1"/>
  <c r="AX8" i="21" s="1"/>
  <c r="BO38" i="21"/>
  <c r="BO7" i="21" s="1"/>
  <c r="BO39" i="21" s="1"/>
  <c r="BO8" i="21" s="1"/>
  <c r="AE38" i="21"/>
  <c r="AE7" i="21" s="1"/>
  <c r="AE39" i="21" s="1"/>
  <c r="AE8" i="21" s="1"/>
  <c r="BN38" i="21"/>
  <c r="BN7" i="21" s="1"/>
  <c r="BN39" i="21" s="1"/>
  <c r="BN8" i="21" s="1"/>
  <c r="AD38" i="21"/>
  <c r="AD7" i="21" s="1"/>
  <c r="AD39" i="21" s="1"/>
  <c r="DQ38" i="21"/>
  <c r="DQ7" i="21" s="1"/>
  <c r="DQ39" i="21" s="1"/>
  <c r="DQ8" i="21" s="1"/>
  <c r="EG38" i="21"/>
  <c r="EG7" i="21" s="1"/>
  <c r="EG39" i="21" s="1"/>
  <c r="EG8" i="21" s="1"/>
  <c r="DO38" i="21"/>
  <c r="DO7" i="21" s="1"/>
  <c r="DO39" i="21" s="1"/>
  <c r="DO8" i="21" s="1"/>
  <c r="BK38" i="21"/>
  <c r="BK7" i="21" s="1"/>
  <c r="BK39" i="21" s="1"/>
  <c r="BK8" i="21" s="1"/>
  <c r="AA38" i="21"/>
  <c r="AA7" i="21" s="1"/>
  <c r="AA39" i="21" s="1"/>
  <c r="AA8" i="21" s="1"/>
  <c r="AA40" i="21" s="1"/>
  <c r="AA9" i="21" s="1"/>
  <c r="DK38" i="21"/>
  <c r="DK7" i="21" s="1"/>
  <c r="DK39" i="21" s="1"/>
  <c r="DK8" i="21" s="1"/>
  <c r="CA38" i="21"/>
  <c r="CA7" i="21" s="1"/>
  <c r="CA39" i="21" s="1"/>
  <c r="CA8" i="21" s="1"/>
  <c r="BG38" i="21"/>
  <c r="BG7" i="21" s="1"/>
  <c r="BG39" i="21" s="1"/>
  <c r="BG8" i="21" s="1"/>
  <c r="BH38" i="21"/>
  <c r="BH7" i="21" s="1"/>
  <c r="BH39" i="21" s="1"/>
  <c r="BH8" i="21" s="1"/>
  <c r="C41" i="21"/>
  <c r="C55" i="21"/>
  <c r="C56" i="21"/>
  <c r="BZ38" i="21"/>
  <c r="BZ7" i="21" s="1"/>
  <c r="BZ39" i="21" s="1"/>
  <c r="BZ8" i="21" s="1"/>
  <c r="C57" i="21"/>
  <c r="CP38" i="21"/>
  <c r="CP7" i="21" s="1"/>
  <c r="CP39" i="21" s="1"/>
  <c r="CQ38" i="21"/>
  <c r="CQ7" i="21" s="1"/>
  <c r="CQ39" i="21" s="1"/>
  <c r="CQ8" i="21" s="1"/>
  <c r="DH38" i="21"/>
  <c r="DH7" i="21" s="1"/>
  <c r="DH39" i="21" s="1"/>
  <c r="DH8" i="21" s="1"/>
  <c r="C54" i="21"/>
  <c r="C67" i="21"/>
  <c r="C49" i="21"/>
  <c r="C64" i="21"/>
  <c r="C48" i="21"/>
  <c r="C63" i="21"/>
  <c r="C47" i="21"/>
  <c r="C62" i="21"/>
  <c r="C61" i="21"/>
  <c r="C60" i="21"/>
  <c r="C59" i="21"/>
  <c r="C43" i="21"/>
  <c r="C58" i="21"/>
  <c r="C53" i="21"/>
  <c r="C40" i="21"/>
  <c r="C52" i="21"/>
  <c r="C51" i="21"/>
  <c r="C66" i="21"/>
  <c r="C50" i="21"/>
  <c r="C65" i="21"/>
  <c r="C46" i="21"/>
  <c r="C45" i="21"/>
  <c r="C44" i="21"/>
  <c r="C42" i="21"/>
  <c r="AJ38" i="21"/>
  <c r="AJ7" i="21" s="1"/>
  <c r="AZ38" i="21"/>
  <c r="AZ7" i="21" s="1"/>
  <c r="BP38" i="21"/>
  <c r="BP7" i="21" s="1"/>
  <c r="BP39" i="21" s="1"/>
  <c r="CF38" i="21"/>
  <c r="CF7" i="21" s="1"/>
  <c r="CF39" i="21" s="1"/>
  <c r="CF8" i="21" s="1"/>
  <c r="CV38" i="21"/>
  <c r="CV7" i="21" s="1"/>
  <c r="EB38" i="21"/>
  <c r="EB7" i="21" s="1"/>
  <c r="EB39" i="21" s="1"/>
  <c r="CW38" i="21"/>
  <c r="CW7" i="21" s="1"/>
  <c r="DM38" i="21"/>
  <c r="DM7" i="21" s="1"/>
  <c r="DJ38" i="21" l="1"/>
  <c r="DJ7" i="21" s="1"/>
  <c r="DJ39" i="21" s="1"/>
  <c r="DT38" i="21"/>
  <c r="DT7" i="21" s="1"/>
  <c r="DT39" i="21" s="1"/>
  <c r="DT8" i="21" s="1"/>
  <c r="BL38" i="21"/>
  <c r="BL7" i="21" s="1"/>
  <c r="BL39" i="21" s="1"/>
  <c r="BL8" i="21" s="1"/>
  <c r="BL40" i="21" s="1"/>
  <c r="Y38" i="21"/>
  <c r="Y7" i="21" s="1"/>
  <c r="Y39" i="21" s="1"/>
  <c r="Y8" i="21" s="1"/>
  <c r="BS38" i="21"/>
  <c r="BS7" i="21" s="1"/>
  <c r="BS39" i="21" s="1"/>
  <c r="BS8" i="21" s="1"/>
  <c r="CX38" i="21"/>
  <c r="CX7" i="21" s="1"/>
  <c r="CX39" i="21" s="1"/>
  <c r="CX8" i="21" s="1"/>
  <c r="AF40" i="21"/>
  <c r="AF9" i="21" s="1"/>
  <c r="BJ38" i="21"/>
  <c r="BJ7" i="21" s="1"/>
  <c r="BJ39" i="21" s="1"/>
  <c r="BJ8" i="21" s="1"/>
  <c r="BJ40" i="21" s="1"/>
  <c r="CL38" i="21"/>
  <c r="CL7" i="21" s="1"/>
  <c r="CL39" i="21" s="1"/>
  <c r="CL8" i="21" s="1"/>
  <c r="CL40" i="21" s="1"/>
  <c r="CL9" i="21" s="1"/>
  <c r="EH38" i="21"/>
  <c r="EH7" i="21" s="1"/>
  <c r="EH39" i="21" s="1"/>
  <c r="EH8" i="21" s="1"/>
  <c r="EH40" i="21" s="1"/>
  <c r="EH9" i="21" s="1"/>
  <c r="EH41" i="21" s="1"/>
  <c r="EH10" i="21" s="1"/>
  <c r="DL38" i="21"/>
  <c r="DL7" i="21" s="1"/>
  <c r="DL39" i="21" s="1"/>
  <c r="DL8" i="21" s="1"/>
  <c r="CR38" i="21"/>
  <c r="CR7" i="21" s="1"/>
  <c r="CR39" i="21" s="1"/>
  <c r="CR8" i="21" s="1"/>
  <c r="CR40" i="21" s="1"/>
  <c r="CR9" i="21" s="1"/>
  <c r="CR41" i="21" s="1"/>
  <c r="CR10" i="21" s="1"/>
  <c r="CC38" i="21"/>
  <c r="CC7" i="21" s="1"/>
  <c r="CC39" i="21" s="1"/>
  <c r="CC8" i="21" s="1"/>
  <c r="CC40" i="21" s="1"/>
  <c r="CC9" i="21" s="1"/>
  <c r="CC41" i="21" s="1"/>
  <c r="AI38" i="21"/>
  <c r="AI7" i="21" s="1"/>
  <c r="AI39" i="21" s="1"/>
  <c r="AI8" i="21" s="1"/>
  <c r="AI40" i="21" s="1"/>
  <c r="AI9" i="21" s="1"/>
  <c r="AI41" i="21" s="1"/>
  <c r="AC38" i="21"/>
  <c r="AC7" i="21" s="1"/>
  <c r="AC39" i="21" s="1"/>
  <c r="AC8" i="21" s="1"/>
  <c r="CO38" i="21"/>
  <c r="CO7" i="21" s="1"/>
  <c r="CO39" i="21" s="1"/>
  <c r="CO8" i="21" s="1"/>
  <c r="CO40" i="21" s="1"/>
  <c r="CO9" i="21" s="1"/>
  <c r="DD8" i="21"/>
  <c r="DD40" i="21" s="1"/>
  <c r="DD9" i="21" s="1"/>
  <c r="DD41" i="21" s="1"/>
  <c r="DD10" i="21" s="1"/>
  <c r="DU38" i="21"/>
  <c r="DU7" i="21" s="1"/>
  <c r="DU39" i="21" s="1"/>
  <c r="EC38" i="21"/>
  <c r="EC7" i="21" s="1"/>
  <c r="EC39" i="21" s="1"/>
  <c r="EC8" i="21" s="1"/>
  <c r="EC40" i="21" s="1"/>
  <c r="EC9" i="21" s="1"/>
  <c r="EI38" i="21"/>
  <c r="EI7" i="21" s="1"/>
  <c r="EI39" i="21" s="1"/>
  <c r="EI8" i="21" s="1"/>
  <c r="BE38" i="21"/>
  <c r="BE7" i="21" s="1"/>
  <c r="BE39" i="21" s="1"/>
  <c r="BE8" i="21" s="1"/>
  <c r="BE40" i="21" s="1"/>
  <c r="BE9" i="21" s="1"/>
  <c r="BE41" i="21" s="1"/>
  <c r="BE10" i="21" s="1"/>
  <c r="CG38" i="21"/>
  <c r="CG7" i="21" s="1"/>
  <c r="CG39" i="21" s="1"/>
  <c r="W38" i="21"/>
  <c r="W7" i="21" s="1"/>
  <c r="W39" i="21" s="1"/>
  <c r="W8" i="21" s="1"/>
  <c r="W40" i="21" s="1"/>
  <c r="W9" i="21" s="1"/>
  <c r="AT38" i="21"/>
  <c r="AT7" i="21" s="1"/>
  <c r="AT39" i="21" s="1"/>
  <c r="AT8" i="21" s="1"/>
  <c r="AT40" i="21" s="1"/>
  <c r="AT9" i="21" s="1"/>
  <c r="V38" i="21"/>
  <c r="V7" i="21" s="1"/>
  <c r="V39" i="21" s="1"/>
  <c r="V8" i="21" s="1"/>
  <c r="BI38" i="21"/>
  <c r="BI7" i="21" s="1"/>
  <c r="BI39" i="21" s="1"/>
  <c r="BI8" i="21" s="1"/>
  <c r="BI40" i="21" s="1"/>
  <c r="BI9" i="21" s="1"/>
  <c r="AV38" i="21"/>
  <c r="AV7" i="21" s="1"/>
  <c r="AV39" i="21" s="1"/>
  <c r="BW38" i="21"/>
  <c r="BW7" i="21" s="1"/>
  <c r="BW39" i="21" s="1"/>
  <c r="BQ38" i="21"/>
  <c r="BQ7" i="21" s="1"/>
  <c r="BQ39" i="21" s="1"/>
  <c r="BQ8" i="21" s="1"/>
  <c r="DI38" i="21"/>
  <c r="DI7" i="21" s="1"/>
  <c r="DI39" i="21" s="1"/>
  <c r="DI8" i="21" s="1"/>
  <c r="DI40" i="21" s="1"/>
  <c r="DI9" i="21" s="1"/>
  <c r="BY38" i="21"/>
  <c r="BY7" i="21" s="1"/>
  <c r="BY39" i="21" s="1"/>
  <c r="CD38" i="21"/>
  <c r="CD7" i="21" s="1"/>
  <c r="CD39" i="21" s="1"/>
  <c r="AH38" i="21"/>
  <c r="AH7" i="21" s="1"/>
  <c r="AH39" i="21" s="1"/>
  <c r="AH8" i="21" s="1"/>
  <c r="AH40" i="21" s="1"/>
  <c r="CS38" i="21"/>
  <c r="CS7" i="21" s="1"/>
  <c r="CS39" i="21" s="1"/>
  <c r="CS8" i="21" s="1"/>
  <c r="CH38" i="21"/>
  <c r="CH7" i="21" s="1"/>
  <c r="CH39" i="21" s="1"/>
  <c r="CH8" i="21" s="1"/>
  <c r="CH40" i="21" s="1"/>
  <c r="CH9" i="21" s="1"/>
  <c r="CH41" i="21" s="1"/>
  <c r="CH10" i="21" s="1"/>
  <c r="AK38" i="21"/>
  <c r="AK7" i="21" s="1"/>
  <c r="AK39" i="21" s="1"/>
  <c r="AK8" i="21" s="1"/>
  <c r="AK40" i="21" s="1"/>
  <c r="AK9" i="21" s="1"/>
  <c r="DP38" i="21"/>
  <c r="DP7" i="21" s="1"/>
  <c r="DP39" i="21" s="1"/>
  <c r="BB38" i="21"/>
  <c r="BB7" i="21" s="1"/>
  <c r="BB39" i="21" s="1"/>
  <c r="BB8" i="21" s="1"/>
  <c r="BB40" i="21" s="1"/>
  <c r="BB9" i="21" s="1"/>
  <c r="BB41" i="21" s="1"/>
  <c r="BB10" i="21" s="1"/>
  <c r="EE38" i="21"/>
  <c r="EE7" i="21" s="1"/>
  <c r="EE39" i="21" s="1"/>
  <c r="EE8" i="21" s="1"/>
  <c r="CZ38" i="21"/>
  <c r="CZ7" i="21" s="1"/>
  <c r="CZ39" i="21" s="1"/>
  <c r="CZ8" i="21" s="1"/>
  <c r="CZ40" i="21" s="1"/>
  <c r="CZ9" i="21" s="1"/>
  <c r="O38" i="21"/>
  <c r="N39" i="21" s="1"/>
  <c r="O39" i="21" s="1"/>
  <c r="BX38" i="21"/>
  <c r="BX7" i="21" s="1"/>
  <c r="BX39" i="21" s="1"/>
  <c r="BX8" i="21" s="1"/>
  <c r="BM38" i="21"/>
  <c r="BM7" i="21" s="1"/>
  <c r="BM39" i="21" s="1"/>
  <c r="BM8" i="21" s="1"/>
  <c r="BM40" i="21" s="1"/>
  <c r="BM9" i="21" s="1"/>
  <c r="BT38" i="21"/>
  <c r="BT7" i="21" s="1"/>
  <c r="BT39" i="21" s="1"/>
  <c r="BT8" i="21" s="1"/>
  <c r="Z38" i="21"/>
  <c r="Z7" i="21" s="1"/>
  <c r="Z39" i="21" s="1"/>
  <c r="Z8" i="21" s="1"/>
  <c r="Z40" i="21" s="1"/>
  <c r="Z9" i="21" s="1"/>
  <c r="EJ38" i="21"/>
  <c r="EJ7" i="21" s="1"/>
  <c r="EJ39" i="21" s="1"/>
  <c r="EJ8" i="21" s="1"/>
  <c r="EJ40" i="21" s="1"/>
  <c r="EJ9" i="21" s="1"/>
  <c r="BC40" i="21"/>
  <c r="BC9" i="21" s="1"/>
  <c r="BC41" i="21" s="1"/>
  <c r="BC10" i="21" s="1"/>
  <c r="CM8" i="21"/>
  <c r="CM40" i="21" s="1"/>
  <c r="CY40" i="21"/>
  <c r="CY9" i="21" s="1"/>
  <c r="CY41" i="21" s="1"/>
  <c r="CY10" i="21" s="1"/>
  <c r="EL40" i="21"/>
  <c r="EL9" i="21" s="1"/>
  <c r="EB8" i="21"/>
  <c r="EB40" i="21" s="1"/>
  <c r="EB9" i="21" s="1"/>
  <c r="EG40" i="21"/>
  <c r="EG9" i="21" s="1"/>
  <c r="EG41" i="21" s="1"/>
  <c r="EG10" i="21" s="1"/>
  <c r="DE40" i="21"/>
  <c r="DE9" i="21" s="1"/>
  <c r="DE41" i="21" s="1"/>
  <c r="Y40" i="21"/>
  <c r="Y9" i="21" s="1"/>
  <c r="Y41" i="21" s="1"/>
  <c r="Y10" i="21" s="1"/>
  <c r="BA38" i="21"/>
  <c r="BA7" i="21" s="1"/>
  <c r="BA39" i="21" s="1"/>
  <c r="BA8" i="21" s="1"/>
  <c r="AQ38" i="21"/>
  <c r="AQ7" i="21" s="1"/>
  <c r="AQ39" i="21" s="1"/>
  <c r="DR38" i="21"/>
  <c r="DR7" i="21" s="1"/>
  <c r="DR39" i="21" s="1"/>
  <c r="DV38" i="21"/>
  <c r="DV7" i="21" s="1"/>
  <c r="CB38" i="21"/>
  <c r="CB7" i="21" s="1"/>
  <c r="CB39" i="21" s="1"/>
  <c r="CI38" i="21"/>
  <c r="CI7" i="21" s="1"/>
  <c r="CI39" i="21" s="1"/>
  <c r="CI8" i="21" s="1"/>
  <c r="CI40" i="21" s="1"/>
  <c r="CI9" i="21" s="1"/>
  <c r="DN38" i="21"/>
  <c r="DN7" i="21" s="1"/>
  <c r="DN39" i="21" s="1"/>
  <c r="DN8" i="21" s="1"/>
  <c r="DN40" i="21" s="1"/>
  <c r="DS38" i="21"/>
  <c r="DS7" i="21" s="1"/>
  <c r="DS39" i="21" s="1"/>
  <c r="BU38" i="21"/>
  <c r="BU7" i="21" s="1"/>
  <c r="BU39" i="21" s="1"/>
  <c r="BU8" i="21" s="1"/>
  <c r="BU40" i="21" s="1"/>
  <c r="BU9" i="21" s="1"/>
  <c r="BU41" i="21" s="1"/>
  <c r="CT38" i="21"/>
  <c r="CT7" i="21" s="1"/>
  <c r="CT39" i="21" s="1"/>
  <c r="CT8" i="21" s="1"/>
  <c r="CT40" i="21" s="1"/>
  <c r="CT9" i="21" s="1"/>
  <c r="CT41" i="21" s="1"/>
  <c r="AW38" i="21"/>
  <c r="AW7" i="21" s="1"/>
  <c r="AW39" i="21" s="1"/>
  <c r="AW8" i="21" s="1"/>
  <c r="AW40" i="21" s="1"/>
  <c r="AW9" i="21" s="1"/>
  <c r="DG38" i="21"/>
  <c r="DG7" i="21" s="1"/>
  <c r="DG39" i="21" s="1"/>
  <c r="DG8" i="21" s="1"/>
  <c r="DG40" i="21" s="1"/>
  <c r="DG9" i="21" s="1"/>
  <c r="DJ8" i="21"/>
  <c r="DJ40" i="21" s="1"/>
  <c r="AG8" i="21"/>
  <c r="AG40" i="21" s="1"/>
  <c r="EM39" i="21"/>
  <c r="EM8" i="21" s="1"/>
  <c r="EM40" i="21" s="1"/>
  <c r="EM9" i="21" s="1"/>
  <c r="AS40" i="21"/>
  <c r="AS9" i="21" s="1"/>
  <c r="AS41" i="21" s="1"/>
  <c r="AL40" i="21"/>
  <c r="AL9" i="21" s="1"/>
  <c r="AL41" i="21" s="1"/>
  <c r="AL10" i="21" s="1"/>
  <c r="CU38" i="21"/>
  <c r="CU7" i="21" s="1"/>
  <c r="DA38" i="21"/>
  <c r="DA7" i="21" s="1"/>
  <c r="DA39" i="21" s="1"/>
  <c r="DA8" i="21" s="1"/>
  <c r="DA40" i="21" s="1"/>
  <c r="DA9" i="21" s="1"/>
  <c r="DA41" i="21" s="1"/>
  <c r="DA10" i="21" s="1"/>
  <c r="DA42" i="21" s="1"/>
  <c r="DA11" i="21" s="1"/>
  <c r="AB40" i="21"/>
  <c r="AB9" i="21" s="1"/>
  <c r="AB41" i="21" s="1"/>
  <c r="AB10" i="21" s="1"/>
  <c r="AB42" i="21" s="1"/>
  <c r="AB11" i="21" s="1"/>
  <c r="ED38" i="21"/>
  <c r="ED7" i="21" s="1"/>
  <c r="ED39" i="21" s="1"/>
  <c r="ED8" i="21" s="1"/>
  <c r="ED40" i="21" s="1"/>
  <c r="ED9" i="21" s="1"/>
  <c r="EA38" i="21"/>
  <c r="EA7" i="21" s="1"/>
  <c r="EA39" i="21" s="1"/>
  <c r="EA8" i="21" s="1"/>
  <c r="DZ38" i="21"/>
  <c r="DZ7" i="21" s="1"/>
  <c r="DZ39" i="21" s="1"/>
  <c r="DZ8" i="21" s="1"/>
  <c r="DZ40" i="21" s="1"/>
  <c r="BF38" i="21"/>
  <c r="BF7" i="21" s="1"/>
  <c r="BF39" i="21" s="1"/>
  <c r="BF8" i="21" s="1"/>
  <c r="BF40" i="21" s="1"/>
  <c r="BF9" i="21" s="1"/>
  <c r="AP38" i="21"/>
  <c r="AP7" i="21" s="1"/>
  <c r="AP39" i="21" s="1"/>
  <c r="AP8" i="21" s="1"/>
  <c r="AO38" i="21"/>
  <c r="AO7" i="21" s="1"/>
  <c r="AO39" i="21" s="1"/>
  <c r="AO8" i="21" s="1"/>
  <c r="AO40" i="21" s="1"/>
  <c r="AO9" i="21" s="1"/>
  <c r="AN38" i="21"/>
  <c r="AN7" i="21" s="1"/>
  <c r="AN39" i="21" s="1"/>
  <c r="AN8" i="21" s="1"/>
  <c r="AN40" i="21" s="1"/>
  <c r="AN9" i="21" s="1"/>
  <c r="X38" i="21"/>
  <c r="X7" i="21" s="1"/>
  <c r="X39" i="21" s="1"/>
  <c r="X8" i="21" s="1"/>
  <c r="X40" i="21" s="1"/>
  <c r="X9" i="21" s="1"/>
  <c r="DX39" i="21"/>
  <c r="DX8" i="21" s="1"/>
  <c r="DF39" i="21"/>
  <c r="DF8" i="21" s="1"/>
  <c r="DF40" i="21" s="1"/>
  <c r="DF9" i="21" s="1"/>
  <c r="CP8" i="21"/>
  <c r="CP40" i="21" s="1"/>
  <c r="CP9" i="21" s="1"/>
  <c r="AD8" i="21"/>
  <c r="AD40" i="21" s="1"/>
  <c r="AD9" i="21" s="1"/>
  <c r="BP8" i="21"/>
  <c r="BP40" i="21" s="1"/>
  <c r="BP9" i="21" s="1"/>
  <c r="CN40" i="21"/>
  <c r="CN9" i="21" s="1"/>
  <c r="CK40" i="21"/>
  <c r="CK9" i="21" s="1"/>
  <c r="CK41" i="21" s="1"/>
  <c r="CK10" i="21" s="1"/>
  <c r="DK40" i="21"/>
  <c r="DK9" i="21" s="1"/>
  <c r="DK41" i="21" s="1"/>
  <c r="DQ40" i="21"/>
  <c r="DQ9" i="21" s="1"/>
  <c r="DQ41" i="21" s="1"/>
  <c r="DO40" i="21"/>
  <c r="DO9" i="21" s="1"/>
  <c r="CX40" i="21"/>
  <c r="CX9" i="21" s="1"/>
  <c r="CX41" i="21" s="1"/>
  <c r="CX10" i="21" s="1"/>
  <c r="BJ9" i="21"/>
  <c r="BJ41" i="21" s="1"/>
  <c r="BJ10" i="21" s="1"/>
  <c r="BV40" i="21"/>
  <c r="BV9" i="21" s="1"/>
  <c r="BV41" i="21" s="1"/>
  <c r="BV10" i="21" s="1"/>
  <c r="BD40" i="21"/>
  <c r="BD9" i="21" s="1"/>
  <c r="CW39" i="21"/>
  <c r="CW8" i="21" s="1"/>
  <c r="CW40" i="21" s="1"/>
  <c r="CW9" i="21" s="1"/>
  <c r="CV39" i="21"/>
  <c r="CV8" i="21" s="1"/>
  <c r="CV40" i="21" s="1"/>
  <c r="CV9" i="21" s="1"/>
  <c r="CV41" i="21" s="1"/>
  <c r="CV10" i="21" s="1"/>
  <c r="AZ39" i="21"/>
  <c r="AZ8" i="21" s="1"/>
  <c r="DT40" i="21"/>
  <c r="DT9" i="21" s="1"/>
  <c r="DM39" i="21"/>
  <c r="DM8" i="21" s="1"/>
  <c r="DM40" i="21" s="1"/>
  <c r="DM9" i="21" s="1"/>
  <c r="DM41" i="21" s="1"/>
  <c r="AJ39" i="21"/>
  <c r="AJ8" i="21"/>
  <c r="BR40" i="21"/>
  <c r="BR9" i="21" s="1"/>
  <c r="BO40" i="21"/>
  <c r="BO9" i="21" s="1"/>
  <c r="AF41" i="21"/>
  <c r="AF10" i="21" s="1"/>
  <c r="DW40" i="21"/>
  <c r="DW9" i="21" s="1"/>
  <c r="CQ40" i="21"/>
  <c r="CQ9" i="21" s="1"/>
  <c r="CF40" i="21"/>
  <c r="CF9" i="21" s="1"/>
  <c r="BK40" i="21"/>
  <c r="BK9" i="21" s="1"/>
  <c r="AE40" i="21"/>
  <c r="AE9" i="21" s="1"/>
  <c r="CA40" i="21"/>
  <c r="CA9" i="21" s="1"/>
  <c r="AU40" i="21"/>
  <c r="AU9" i="21" s="1"/>
  <c r="DB40" i="21"/>
  <c r="DB9" i="21" s="1"/>
  <c r="DH40" i="21"/>
  <c r="DH9" i="21" s="1"/>
  <c r="AM40" i="21"/>
  <c r="AM9" i="21" s="1"/>
  <c r="BZ40" i="21"/>
  <c r="BZ9" i="21" s="1"/>
  <c r="DC40" i="21"/>
  <c r="DC9" i="21" s="1"/>
  <c r="AY40" i="21"/>
  <c r="AY9" i="21" s="1"/>
  <c r="BS40" i="21"/>
  <c r="BS9" i="21" s="1"/>
  <c r="CJ40" i="21"/>
  <c r="CJ9" i="21" s="1"/>
  <c r="CE40" i="21"/>
  <c r="CE9" i="21" s="1"/>
  <c r="AA41" i="21"/>
  <c r="AA10" i="21"/>
  <c r="BH40" i="21"/>
  <c r="BH9" i="21" s="1"/>
  <c r="BN40" i="21"/>
  <c r="BN9" i="21" s="1"/>
  <c r="AX40" i="21"/>
  <c r="AX9" i="21" s="1"/>
  <c r="EK40" i="21"/>
  <c r="EK9" i="21" s="1"/>
  <c r="AR40" i="21"/>
  <c r="AR9" i="21" s="1"/>
  <c r="EF40" i="21"/>
  <c r="EF9" i="21" s="1"/>
  <c r="DY40" i="21"/>
  <c r="DY9" i="21" s="1"/>
  <c r="BG40" i="21"/>
  <c r="BG9" i="21" s="1"/>
  <c r="BL9" i="21" l="1"/>
  <c r="DN9" i="21"/>
  <c r="CS40" i="21"/>
  <c r="CS9" i="21" s="1"/>
  <c r="CS41" i="21" s="1"/>
  <c r="CS10" i="21" s="1"/>
  <c r="CS42" i="21" s="1"/>
  <c r="CS11" i="21" s="1"/>
  <c r="CD8" i="21"/>
  <c r="CD40" i="21" s="1"/>
  <c r="AH9" i="21"/>
  <c r="AH41" i="21" s="1"/>
  <c r="CB8" i="21"/>
  <c r="CB40" i="21" s="1"/>
  <c r="EI40" i="21"/>
  <c r="EI9" i="21" s="1"/>
  <c r="EI41" i="21" s="1"/>
  <c r="EI10" i="21" s="1"/>
  <c r="N40" i="21"/>
  <c r="DU8" i="21"/>
  <c r="DU40" i="21" s="1"/>
  <c r="DU9" i="21" s="1"/>
  <c r="BW8" i="21"/>
  <c r="BW40" i="21" s="1"/>
  <c r="BW9" i="21" s="1"/>
  <c r="BW41" i="21" s="1"/>
  <c r="BW10" i="21" s="1"/>
  <c r="BY8" i="21"/>
  <c r="BY40" i="21" s="1"/>
  <c r="BY9" i="21" s="1"/>
  <c r="BY41" i="21" s="1"/>
  <c r="BY10" i="21" s="1"/>
  <c r="DP8" i="21"/>
  <c r="DP40" i="21" s="1"/>
  <c r="DS8" i="21"/>
  <c r="DS40" i="21" s="1"/>
  <c r="CB9" i="21"/>
  <c r="CB41" i="21" s="1"/>
  <c r="AV8" i="21"/>
  <c r="AV40" i="21" s="1"/>
  <c r="AV9" i="21" s="1"/>
  <c r="AV41" i="21" s="1"/>
  <c r="AV10" i="21" s="1"/>
  <c r="AV42" i="21" s="1"/>
  <c r="AV11" i="21" s="1"/>
  <c r="BX40" i="21"/>
  <c r="BX9" i="21" s="1"/>
  <c r="BX41" i="21" s="1"/>
  <c r="BX10" i="21" s="1"/>
  <c r="CG8" i="21"/>
  <c r="CG40" i="21" s="1"/>
  <c r="CG9" i="21" s="1"/>
  <c r="CG41" i="21" s="1"/>
  <c r="CG10" i="21" s="1"/>
  <c r="DR8" i="21"/>
  <c r="CM9" i="21"/>
  <c r="CM41" i="21" s="1"/>
  <c r="CM10" i="21" s="1"/>
  <c r="CM42" i="21" s="1"/>
  <c r="CM11" i="21" s="1"/>
  <c r="CM43" i="21" s="1"/>
  <c r="CM12" i="21" s="1"/>
  <c r="AQ8" i="21"/>
  <c r="AQ40" i="21" s="1"/>
  <c r="AQ9" i="21" s="1"/>
  <c r="AQ41" i="21" s="1"/>
  <c r="AQ10" i="21" s="1"/>
  <c r="DV39" i="21"/>
  <c r="DV8" i="21" s="1"/>
  <c r="AP40" i="21"/>
  <c r="AP9" i="21" s="1"/>
  <c r="AP41" i="21" s="1"/>
  <c r="AP10" i="21" s="1"/>
  <c r="CT10" i="21"/>
  <c r="AI10" i="21"/>
  <c r="AI42" i="21" s="1"/>
  <c r="AI11" i="21" s="1"/>
  <c r="CC10" i="21"/>
  <c r="CC42" i="21" s="1"/>
  <c r="AG9" i="21"/>
  <c r="AG41" i="21" s="1"/>
  <c r="AG10" i="21" s="1"/>
  <c r="BU10" i="21"/>
  <c r="BU42" i="21" s="1"/>
  <c r="BU11" i="21" s="1"/>
  <c r="DJ9" i="21"/>
  <c r="DJ41" i="21" s="1"/>
  <c r="DJ10" i="21" s="1"/>
  <c r="DZ9" i="21"/>
  <c r="DZ41" i="21" s="1"/>
  <c r="DZ10" i="21" s="1"/>
  <c r="EA40" i="21"/>
  <c r="EA9" i="21" s="1"/>
  <c r="EA41" i="21" s="1"/>
  <c r="EA10" i="21" s="1"/>
  <c r="CU39" i="21"/>
  <c r="L39" i="21" s="1"/>
  <c r="T39" i="21" s="1"/>
  <c r="L38" i="21"/>
  <c r="T38" i="21" s="1"/>
  <c r="J38" i="21"/>
  <c r="R38" i="21" s="1"/>
  <c r="K38" i="21"/>
  <c r="BT40" i="21"/>
  <c r="BT9" i="21" s="1"/>
  <c r="BT41" i="21" s="1"/>
  <c r="BT10" i="21" s="1"/>
  <c r="EE40" i="21"/>
  <c r="EE9" i="21" s="1"/>
  <c r="EE41" i="21" s="1"/>
  <c r="V40" i="21"/>
  <c r="V9" i="21" s="1"/>
  <c r="V41" i="21" s="1"/>
  <c r="DX40" i="21"/>
  <c r="DX9" i="21" s="1"/>
  <c r="EL41" i="21"/>
  <c r="EL10" i="21" s="1"/>
  <c r="BE42" i="21"/>
  <c r="BE11" i="21" s="1"/>
  <c r="BE43" i="21" s="1"/>
  <c r="BE12" i="21" s="1"/>
  <c r="Z41" i="21"/>
  <c r="Z10" i="21" s="1"/>
  <c r="Z42" i="21" s="1"/>
  <c r="Z11" i="21" s="1"/>
  <c r="CN41" i="21"/>
  <c r="CN10" i="21" s="1"/>
  <c r="DM10" i="21"/>
  <c r="DM42" i="21" s="1"/>
  <c r="DM11" i="21" s="1"/>
  <c r="DO41" i="21"/>
  <c r="DO10" i="21" s="1"/>
  <c r="DO42" i="21" s="1"/>
  <c r="DO11" i="21" s="1"/>
  <c r="AO41" i="21"/>
  <c r="AO10" i="21" s="1"/>
  <c r="AO42" i="21" s="1"/>
  <c r="AO11" i="21" s="1"/>
  <c r="DK10" i="21"/>
  <c r="DK42" i="21" s="1"/>
  <c r="DQ10" i="21"/>
  <c r="DQ42" i="21" s="1"/>
  <c r="AS10" i="21"/>
  <c r="AS42" i="21" s="1"/>
  <c r="BQ40" i="21"/>
  <c r="BQ9" i="21" s="1"/>
  <c r="BQ41" i="21" s="1"/>
  <c r="BQ10" i="21" s="1"/>
  <c r="BQ42" i="21" s="1"/>
  <c r="DF41" i="21"/>
  <c r="DF10" i="21" s="1"/>
  <c r="DF42" i="21" s="1"/>
  <c r="DF11" i="21" s="1"/>
  <c r="BD41" i="21"/>
  <c r="BD10" i="21" s="1"/>
  <c r="BD42" i="21" s="1"/>
  <c r="BD11" i="21" s="1"/>
  <c r="DE10" i="21"/>
  <c r="DE42" i="21" s="1"/>
  <c r="DE11" i="21" s="1"/>
  <c r="BA40" i="21"/>
  <c r="BA9" i="21" s="1"/>
  <c r="AZ40" i="21"/>
  <c r="AZ9" i="21" s="1"/>
  <c r="AK41" i="21"/>
  <c r="AK10" i="21" s="1"/>
  <c r="DL40" i="21"/>
  <c r="DL9" i="21" s="1"/>
  <c r="DT41" i="21"/>
  <c r="DT10" i="21" s="1"/>
  <c r="AJ40" i="21"/>
  <c r="AJ9" i="21" s="1"/>
  <c r="BF41" i="21"/>
  <c r="BF10" i="21" s="1"/>
  <c r="AF42" i="21"/>
  <c r="AF11" i="21" s="1"/>
  <c r="BO41" i="21"/>
  <c r="BO10" i="21" s="1"/>
  <c r="AE41" i="21"/>
  <c r="AE10" i="21"/>
  <c r="BV42" i="21"/>
  <c r="BV11" i="21" s="1"/>
  <c r="AU41" i="21"/>
  <c r="AU10" i="21"/>
  <c r="EH42" i="21"/>
  <c r="EH11" i="21" s="1"/>
  <c r="EC41" i="21"/>
  <c r="EC10" i="21" s="1"/>
  <c r="CX42" i="21"/>
  <c r="CX11" i="21" s="1"/>
  <c r="AD41" i="21"/>
  <c r="AD10" i="21" s="1"/>
  <c r="CR42" i="21"/>
  <c r="CR11" i="21" s="1"/>
  <c r="BB42" i="21"/>
  <c r="BB11" i="21" s="1"/>
  <c r="ED41" i="21"/>
  <c r="ED10" i="21" s="1"/>
  <c r="CK42" i="21"/>
  <c r="CK11" i="21" s="1"/>
  <c r="CE41" i="21"/>
  <c r="CE10" i="21" s="1"/>
  <c r="BH41" i="21"/>
  <c r="BH10" i="21" s="1"/>
  <c r="BJ42" i="21"/>
  <c r="BJ11" i="21" s="1"/>
  <c r="AB43" i="21"/>
  <c r="AB12" i="21" s="1"/>
  <c r="CO41" i="21"/>
  <c r="CO10" i="21" s="1"/>
  <c r="CW41" i="21"/>
  <c r="CW10" i="21" s="1"/>
  <c r="BR41" i="21"/>
  <c r="BR10" i="21" s="1"/>
  <c r="Y42" i="21"/>
  <c r="Y11" i="21" s="1"/>
  <c r="CI41" i="21"/>
  <c r="CI10" i="21" s="1"/>
  <c r="AT41" i="21"/>
  <c r="AT10" i="21" s="1"/>
  <c r="BP41" i="21"/>
  <c r="BP10" i="21"/>
  <c r="AC40" i="21"/>
  <c r="AC9" i="21" s="1"/>
  <c r="CJ41" i="21"/>
  <c r="CJ10" i="21" s="1"/>
  <c r="CQ41" i="21"/>
  <c r="CQ10" i="21" s="1"/>
  <c r="W41" i="21"/>
  <c r="W10" i="21" s="1"/>
  <c r="DW41" i="21"/>
  <c r="DW10" i="21" s="1"/>
  <c r="CP41" i="21"/>
  <c r="CP10" i="21" s="1"/>
  <c r="BK41" i="21"/>
  <c r="BK10" i="21" s="1"/>
  <c r="BI41" i="21"/>
  <c r="BI10" i="21" s="1"/>
  <c r="BC42" i="21"/>
  <c r="BC11" i="21" s="1"/>
  <c r="DA43" i="21"/>
  <c r="DA12" i="21" s="1"/>
  <c r="BG41" i="21"/>
  <c r="BG10" i="21"/>
  <c r="EB41" i="21"/>
  <c r="EB10" i="21" s="1"/>
  <c r="EF41" i="21"/>
  <c r="EF10" i="21" s="1"/>
  <c r="CV42" i="21"/>
  <c r="CV11" i="21" s="1"/>
  <c r="BS41" i="21"/>
  <c r="BS10" i="21" s="1"/>
  <c r="EG42" i="21"/>
  <c r="EG11" i="21" s="1"/>
  <c r="EM41" i="21"/>
  <c r="EM10" i="21" s="1"/>
  <c r="CH42" i="21"/>
  <c r="CH11" i="21" s="1"/>
  <c r="CL41" i="21"/>
  <c r="CL10" i="21" s="1"/>
  <c r="BN41" i="21"/>
  <c r="BN10" i="21"/>
  <c r="AY41" i="21"/>
  <c r="AY10" i="21" s="1"/>
  <c r="DI41" i="21"/>
  <c r="DI10" i="21" s="1"/>
  <c r="EK41" i="21"/>
  <c r="EK10" i="21" s="1"/>
  <c r="AA42" i="21"/>
  <c r="AA11" i="21" s="1"/>
  <c r="DH41" i="21"/>
  <c r="DH10" i="21" s="1"/>
  <c r="X41" i="21"/>
  <c r="X10" i="21" s="1"/>
  <c r="AM41" i="21"/>
  <c r="AM10" i="21" s="1"/>
  <c r="AN41" i="21"/>
  <c r="AN10" i="21" s="1"/>
  <c r="BL41" i="21"/>
  <c r="BL10" i="21" s="1"/>
  <c r="CA41" i="21"/>
  <c r="CA10" i="21" s="1"/>
  <c r="DC41" i="21"/>
  <c r="DC10" i="21" s="1"/>
  <c r="AX41" i="21"/>
  <c r="AX10" i="21" s="1"/>
  <c r="AR41" i="21"/>
  <c r="AR10" i="21" s="1"/>
  <c r="DN41" i="21"/>
  <c r="DN10" i="21" s="1"/>
  <c r="DB41" i="21"/>
  <c r="DB10" i="21" s="1"/>
  <c r="DY41" i="21"/>
  <c r="DY10" i="21" s="1"/>
  <c r="AW41" i="21"/>
  <c r="AW10" i="21"/>
  <c r="DD42" i="21"/>
  <c r="DD11" i="21" s="1"/>
  <c r="BZ41" i="21"/>
  <c r="BZ10" i="21"/>
  <c r="CF41" i="21"/>
  <c r="CF10" i="21" s="1"/>
  <c r="DG41" i="21"/>
  <c r="DG10" i="21" s="1"/>
  <c r="BM41" i="21"/>
  <c r="BM10" i="21" s="1"/>
  <c r="CY42" i="21"/>
  <c r="CY11" i="21" s="1"/>
  <c r="EJ41" i="21"/>
  <c r="EJ10" i="21" s="1"/>
  <c r="O40" i="21"/>
  <c r="AL42" i="21"/>
  <c r="AL11" i="21" s="1"/>
  <c r="CZ41" i="21"/>
  <c r="CZ10" i="21" s="1"/>
  <c r="AH10" i="21" l="1"/>
  <c r="AH42" i="21" s="1"/>
  <c r="AH11" i="21" s="1"/>
  <c r="DP9" i="21"/>
  <c r="DP41" i="21" s="1"/>
  <c r="CB10" i="21"/>
  <c r="CB42" i="21" s="1"/>
  <c r="CB11" i="21" s="1"/>
  <c r="K39" i="21"/>
  <c r="CD9" i="21"/>
  <c r="CD41" i="21" s="1"/>
  <c r="CD10" i="21" s="1"/>
  <c r="DS9" i="21"/>
  <c r="DS41" i="21" s="1"/>
  <c r="CT42" i="21"/>
  <c r="CT11" i="21" s="1"/>
  <c r="CT43" i="21" s="1"/>
  <c r="CT12" i="21" s="1"/>
  <c r="DV40" i="21"/>
  <c r="DV9" i="21" s="1"/>
  <c r="DV41" i="21" s="1"/>
  <c r="DV10" i="21" s="1"/>
  <c r="DV42" i="21" s="1"/>
  <c r="DV11" i="21" s="1"/>
  <c r="CC11" i="21"/>
  <c r="J39" i="21"/>
  <c r="Q39" i="21" s="1"/>
  <c r="DR40" i="21"/>
  <c r="DR9" i="21"/>
  <c r="DR41" i="21" s="1"/>
  <c r="DR10" i="21" s="1"/>
  <c r="DR42" i="21" s="1"/>
  <c r="DR11" i="21" s="1"/>
  <c r="DR43" i="21" s="1"/>
  <c r="DR12" i="21" s="1"/>
  <c r="DU41" i="21"/>
  <c r="DU10" i="21" s="1"/>
  <c r="DP10" i="21"/>
  <c r="DP42" i="21" s="1"/>
  <c r="DP11" i="21" s="1"/>
  <c r="DP43" i="21" s="1"/>
  <c r="DP12" i="21" s="1"/>
  <c r="DS10" i="21"/>
  <c r="DS42" i="21" s="1"/>
  <c r="CU8" i="21"/>
  <c r="CU40" i="21" s="1"/>
  <c r="CU9" i="21" s="1"/>
  <c r="CU41" i="21" s="1"/>
  <c r="CU10" i="21" s="1"/>
  <c r="CU42" i="21" s="1"/>
  <c r="CU11" i="21" s="1"/>
  <c r="Q38" i="21"/>
  <c r="EE10" i="21"/>
  <c r="EE42" i="21" s="1"/>
  <c r="EE11" i="21" s="1"/>
  <c r="V10" i="21"/>
  <c r="V42" i="21" s="1"/>
  <c r="V11" i="21" s="1"/>
  <c r="BT42" i="21"/>
  <c r="BT11" i="21" s="1"/>
  <c r="BT43" i="21" s="1"/>
  <c r="BT12" i="21" s="1"/>
  <c r="DX41" i="21"/>
  <c r="DX10" i="21" s="1"/>
  <c r="EL42" i="21"/>
  <c r="EL11" i="21" s="1"/>
  <c r="CN42" i="21"/>
  <c r="CN11" i="21" s="1"/>
  <c r="AS11" i="21"/>
  <c r="AS43" i="21" s="1"/>
  <c r="DF43" i="21"/>
  <c r="DF12" i="21" s="1"/>
  <c r="DQ11" i="21"/>
  <c r="DQ43" i="21" s="1"/>
  <c r="DQ12" i="21" s="1"/>
  <c r="BQ11" i="21"/>
  <c r="BQ43" i="21" s="1"/>
  <c r="BQ12" i="21" s="1"/>
  <c r="DK11" i="21"/>
  <c r="DK43" i="21" s="1"/>
  <c r="BD43" i="21"/>
  <c r="BD12" i="21" s="1"/>
  <c r="AK42" i="21"/>
  <c r="AK11" i="21" s="1"/>
  <c r="DT42" i="21"/>
  <c r="DT11" i="21" s="1"/>
  <c r="AJ41" i="21"/>
  <c r="AJ10" i="21" s="1"/>
  <c r="DL41" i="21"/>
  <c r="DL10" i="21" s="1"/>
  <c r="DL42" i="21" s="1"/>
  <c r="DL11" i="21" s="1"/>
  <c r="AZ41" i="21"/>
  <c r="BA41" i="21"/>
  <c r="BA10" i="21" s="1"/>
  <c r="DO43" i="21"/>
  <c r="DO12" i="21" s="1"/>
  <c r="AO43" i="21"/>
  <c r="AO12" i="21"/>
  <c r="Y43" i="21"/>
  <c r="Y12" i="21" s="1"/>
  <c r="BR42" i="21"/>
  <c r="BR11" i="21" s="1"/>
  <c r="BS42" i="21"/>
  <c r="BS11" i="21" s="1"/>
  <c r="CM44" i="21"/>
  <c r="CM13" i="21" s="1"/>
  <c r="BE44" i="21"/>
  <c r="BE13" i="21" s="1"/>
  <c r="DI42" i="21"/>
  <c r="DI11" i="21" s="1"/>
  <c r="CD42" i="21"/>
  <c r="CD11" i="21" s="1"/>
  <c r="CS43" i="21"/>
  <c r="CS12" i="21" s="1"/>
  <c r="DB42" i="21"/>
  <c r="DB11" i="21" s="1"/>
  <c r="EM42" i="21"/>
  <c r="EM11" i="21" s="1"/>
  <c r="AG42" i="21"/>
  <c r="AG11" i="21" s="1"/>
  <c r="AM42" i="21"/>
  <c r="AM11" i="21" s="1"/>
  <c r="CA42" i="21"/>
  <c r="CA11" i="21" s="1"/>
  <c r="BU43" i="21"/>
  <c r="BU12" i="21" s="1"/>
  <c r="BY42" i="21"/>
  <c r="BY11" i="21" s="1"/>
  <c r="EB42" i="21"/>
  <c r="EB11" i="21" s="1"/>
  <c r="AI43" i="21"/>
  <c r="AI12" i="21" s="1"/>
  <c r="CE42" i="21"/>
  <c r="CE11" i="21" s="1"/>
  <c r="CK43" i="21"/>
  <c r="CK12" i="21" s="1"/>
  <c r="X42" i="21"/>
  <c r="X11" i="21" s="1"/>
  <c r="DH42" i="21"/>
  <c r="DH11" i="21" s="1"/>
  <c r="CY43" i="21"/>
  <c r="CY12" i="21" s="1"/>
  <c r="AY42" i="21"/>
  <c r="AY11" i="21" s="1"/>
  <c r="BN42" i="21"/>
  <c r="BN11" i="21" s="1"/>
  <c r="K40" i="21"/>
  <c r="AU42" i="21"/>
  <c r="AU11" i="21" s="1"/>
  <c r="EJ42" i="21"/>
  <c r="EJ11" i="21" s="1"/>
  <c r="BH42" i="21"/>
  <c r="BH11" i="21" s="1"/>
  <c r="BZ42" i="21"/>
  <c r="BZ11" i="21" s="1"/>
  <c r="EI42" i="21"/>
  <c r="EI11" i="21" s="1"/>
  <c r="CR43" i="21"/>
  <c r="CR12" i="21" s="1"/>
  <c r="EA42" i="21"/>
  <c r="EA11" i="21" s="1"/>
  <c r="BK42" i="21"/>
  <c r="BK11" i="21" s="1"/>
  <c r="AH43" i="21"/>
  <c r="AH12" i="21" s="1"/>
  <c r="BL42" i="21"/>
  <c r="BL11" i="21" s="1"/>
  <c r="CI42" i="21"/>
  <c r="CI11" i="21" s="1"/>
  <c r="DJ42" i="21"/>
  <c r="DJ11" i="21" s="1"/>
  <c r="DN42" i="21"/>
  <c r="DN11" i="21" s="1"/>
  <c r="AC41" i="21"/>
  <c r="AC10" i="21" s="1"/>
  <c r="Z43" i="21"/>
  <c r="Z12" i="21"/>
  <c r="DM43" i="21"/>
  <c r="DM12" i="21" s="1"/>
  <c r="CP42" i="21"/>
  <c r="CP11" i="21" s="1"/>
  <c r="EK42" i="21"/>
  <c r="EK11" i="21" s="1"/>
  <c r="EG43" i="21"/>
  <c r="EG12" i="21" s="1"/>
  <c r="AD42" i="21"/>
  <c r="AD11" i="21" s="1"/>
  <c r="CW42" i="21"/>
  <c r="CW11" i="21" s="1"/>
  <c r="AQ42" i="21"/>
  <c r="AQ11" i="21"/>
  <c r="AN42" i="21"/>
  <c r="AN11" i="21" s="1"/>
  <c r="CL42" i="21"/>
  <c r="CL11" i="21" s="1"/>
  <c r="W42" i="21"/>
  <c r="W11" i="21" s="1"/>
  <c r="AL43" i="21"/>
  <c r="AL12" i="21" s="1"/>
  <c r="CO42" i="21"/>
  <c r="CO11" i="21" s="1"/>
  <c r="AF43" i="21"/>
  <c r="AF12" i="21" s="1"/>
  <c r="AV43" i="21"/>
  <c r="AV12" i="21"/>
  <c r="N41" i="21"/>
  <c r="BV43" i="21"/>
  <c r="BV12" i="21" s="1"/>
  <c r="AR42" i="21"/>
  <c r="AR11" i="21" s="1"/>
  <c r="AE42" i="21"/>
  <c r="AE11" i="21" s="1"/>
  <c r="AA43" i="21"/>
  <c r="AA12" i="21" s="1"/>
  <c r="BG42" i="21"/>
  <c r="BG11" i="21" s="1"/>
  <c r="CG42" i="21"/>
  <c r="CG11" i="21" s="1"/>
  <c r="AX42" i="21"/>
  <c r="AX11" i="21" s="1"/>
  <c r="AP42" i="21"/>
  <c r="AP11" i="21" s="1"/>
  <c r="DA44" i="21"/>
  <c r="DA13" i="21" s="1"/>
  <c r="DW42" i="21"/>
  <c r="DW11" i="21" s="1"/>
  <c r="CZ42" i="21"/>
  <c r="CZ11" i="21" s="1"/>
  <c r="DE43" i="21"/>
  <c r="DE12" i="21" s="1"/>
  <c r="BP42" i="21"/>
  <c r="BP11" i="21" s="1"/>
  <c r="ED42" i="21"/>
  <c r="ED11" i="21"/>
  <c r="BO42" i="21"/>
  <c r="BO11" i="21" s="1"/>
  <c r="DD43" i="21"/>
  <c r="DD12" i="21" s="1"/>
  <c r="DC42" i="21"/>
  <c r="DC11" i="21" s="1"/>
  <c r="BX42" i="21"/>
  <c r="BX11" i="21" s="1"/>
  <c r="BC43" i="21"/>
  <c r="BC12" i="21" s="1"/>
  <c r="BM42" i="21"/>
  <c r="BM11" i="21" s="1"/>
  <c r="CX43" i="21"/>
  <c r="CX12" i="21" s="1"/>
  <c r="AW42" i="21"/>
  <c r="AW11" i="21" s="1"/>
  <c r="CB43" i="21"/>
  <c r="CB12" i="21" s="1"/>
  <c r="CV43" i="21"/>
  <c r="CV12" i="21" s="1"/>
  <c r="CQ42" i="21"/>
  <c r="CQ11" i="21"/>
  <c r="CC43" i="21"/>
  <c r="CC12" i="21" s="1"/>
  <c r="DG42" i="21"/>
  <c r="DG11" i="21" s="1"/>
  <c r="AT42" i="21"/>
  <c r="AT11" i="21" s="1"/>
  <c r="AB44" i="21"/>
  <c r="AB13" i="21" s="1"/>
  <c r="BB43" i="21"/>
  <c r="BB12" i="21" s="1"/>
  <c r="EC42" i="21"/>
  <c r="EC11" i="21" s="1"/>
  <c r="BF42" i="21"/>
  <c r="BF11" i="21" s="1"/>
  <c r="DY42" i="21"/>
  <c r="DY11" i="21" s="1"/>
  <c r="DZ42" i="21"/>
  <c r="DZ11" i="21" s="1"/>
  <c r="BW42" i="21"/>
  <c r="BW11" i="21"/>
  <c r="CH43" i="21"/>
  <c r="CH12" i="21"/>
  <c r="EF42" i="21"/>
  <c r="EF11" i="21" s="1"/>
  <c r="BI42" i="21"/>
  <c r="BI11" i="21" s="1"/>
  <c r="CJ42" i="21"/>
  <c r="CJ11" i="21" s="1"/>
  <c r="CF42" i="21"/>
  <c r="CF11" i="21" s="1"/>
  <c r="BJ43" i="21"/>
  <c r="BJ12" i="21" s="1"/>
  <c r="EH43" i="21"/>
  <c r="EH12" i="21" s="1"/>
  <c r="CU43" i="21" l="1"/>
  <c r="CU12" i="21" s="1"/>
  <c r="CU44" i="21" s="1"/>
  <c r="CU13" i="21" s="1"/>
  <c r="DS11" i="21"/>
  <c r="DS43" i="21" s="1"/>
  <c r="DS12" i="21" s="1"/>
  <c r="R39" i="21"/>
  <c r="DU42" i="21"/>
  <c r="DU11" i="21" s="1"/>
  <c r="DU43" i="21" s="1"/>
  <c r="DU12" i="21" s="1"/>
  <c r="L40" i="21"/>
  <c r="T40" i="21" s="1"/>
  <c r="J40" i="21"/>
  <c r="Q40" i="21" s="1"/>
  <c r="AS12" i="21"/>
  <c r="AS44" i="21" s="1"/>
  <c r="AS13" i="21" s="1"/>
  <c r="DX42" i="21"/>
  <c r="DX11" i="21" s="1"/>
  <c r="CN43" i="21"/>
  <c r="CN12" i="21" s="1"/>
  <c r="EL43" i="21"/>
  <c r="EL12" i="21" s="1"/>
  <c r="EL44" i="21" s="1"/>
  <c r="EL13" i="21" s="1"/>
  <c r="DK12" i="21"/>
  <c r="DK44" i="21" s="1"/>
  <c r="DK13" i="21" s="1"/>
  <c r="K41" i="21"/>
  <c r="DF44" i="21"/>
  <c r="DF13" i="21" s="1"/>
  <c r="AZ10" i="21"/>
  <c r="AJ42" i="21"/>
  <c r="AJ11" i="21" s="1"/>
  <c r="DT43" i="21"/>
  <c r="DT12" i="21" s="1"/>
  <c r="DT44" i="21" s="1"/>
  <c r="DT13" i="21" s="1"/>
  <c r="AK43" i="21"/>
  <c r="AK12" i="21" s="1"/>
  <c r="BD44" i="21"/>
  <c r="BD13" i="21" s="1"/>
  <c r="J41" i="21"/>
  <c r="Q41" i="21" s="1"/>
  <c r="L41" i="21"/>
  <c r="DL43" i="21"/>
  <c r="DL12" i="21" s="1"/>
  <c r="DV43" i="21"/>
  <c r="DV12" i="21" s="1"/>
  <c r="BA42" i="21"/>
  <c r="BA11" i="21" s="1"/>
  <c r="CO43" i="21"/>
  <c r="CO12" i="21"/>
  <c r="BZ43" i="21"/>
  <c r="BZ12" i="21" s="1"/>
  <c r="DI43" i="21"/>
  <c r="DI12" i="21" s="1"/>
  <c r="CL43" i="21"/>
  <c r="CL12" i="21" s="1"/>
  <c r="AY43" i="21"/>
  <c r="AY12" i="21" s="1"/>
  <c r="EF43" i="21"/>
  <c r="EF12" i="21"/>
  <c r="DD44" i="21"/>
  <c r="DD13" i="21" s="1"/>
  <c r="AN43" i="21"/>
  <c r="AN12" i="21" s="1"/>
  <c r="CY44" i="21"/>
  <c r="CY13" i="21" s="1"/>
  <c r="DZ43" i="21"/>
  <c r="DZ12" i="21"/>
  <c r="BC44" i="21"/>
  <c r="BC13" i="21" s="1"/>
  <c r="BL43" i="21"/>
  <c r="BL12" i="21" s="1"/>
  <c r="CP43" i="21"/>
  <c r="CP12" i="21"/>
  <c r="AP43" i="21"/>
  <c r="AP12" i="21"/>
  <c r="AW43" i="21"/>
  <c r="AW12" i="21"/>
  <c r="EE43" i="21"/>
  <c r="EE12" i="21" s="1"/>
  <c r="CF43" i="21"/>
  <c r="CF12" i="21" s="1"/>
  <c r="DY43" i="21"/>
  <c r="DY12" i="21" s="1"/>
  <c r="BR43" i="21"/>
  <c r="BR12" i="21" s="1"/>
  <c r="AG43" i="21"/>
  <c r="AG12" i="21" s="1"/>
  <c r="Y44" i="21"/>
  <c r="Y13" i="21" s="1"/>
  <c r="EM43" i="21"/>
  <c r="EM12" i="21" s="1"/>
  <c r="EC43" i="21"/>
  <c r="EC12" i="21" s="1"/>
  <c r="AD43" i="21"/>
  <c r="AD12" i="21" s="1"/>
  <c r="BM43" i="21"/>
  <c r="BM12" i="21"/>
  <c r="EB43" i="21"/>
  <c r="EB12" i="21"/>
  <c r="DO44" i="21"/>
  <c r="DO13" i="21" s="1"/>
  <c r="DJ43" i="21"/>
  <c r="DJ12" i="21" s="1"/>
  <c r="DP44" i="21"/>
  <c r="DP13" i="21" s="1"/>
  <c r="BI43" i="21"/>
  <c r="BI12" i="21" s="1"/>
  <c r="CQ43" i="21"/>
  <c r="CQ12" i="21" s="1"/>
  <c r="AX43" i="21"/>
  <c r="AX12" i="21" s="1"/>
  <c r="EK43" i="21"/>
  <c r="EK12" i="21" s="1"/>
  <c r="BS43" i="21"/>
  <c r="BS12" i="21" s="1"/>
  <c r="AU43" i="21"/>
  <c r="AU12" i="21"/>
  <c r="CC44" i="21"/>
  <c r="CC13" i="21"/>
  <c r="BQ44" i="21"/>
  <c r="BQ13" i="21" s="1"/>
  <c r="O41" i="21"/>
  <c r="AE43" i="21"/>
  <c r="AE12" i="21" s="1"/>
  <c r="CR44" i="21"/>
  <c r="CR13" i="21" s="1"/>
  <c r="AL44" i="21"/>
  <c r="AL13" i="21" s="1"/>
  <c r="CJ43" i="21"/>
  <c r="CJ12" i="21" s="1"/>
  <c r="BN43" i="21"/>
  <c r="BN12" i="21" s="1"/>
  <c r="BV44" i="21"/>
  <c r="BV13" i="21"/>
  <c r="BB44" i="21"/>
  <c r="BB13" i="21" s="1"/>
  <c r="BT44" i="21"/>
  <c r="BT13" i="21" s="1"/>
  <c r="BY43" i="21"/>
  <c r="BY12" i="21" s="1"/>
  <c r="DB43" i="21"/>
  <c r="DB12" i="21"/>
  <c r="DW43" i="21"/>
  <c r="DW12" i="21" s="1"/>
  <c r="BE45" i="21"/>
  <c r="BE14" i="21"/>
  <c r="CM45" i="21"/>
  <c r="CM14" i="21" s="1"/>
  <c r="AI44" i="21"/>
  <c r="AI13" i="21" s="1"/>
  <c r="ED43" i="21"/>
  <c r="ED12" i="21" s="1"/>
  <c r="BP43" i="21"/>
  <c r="BP12" i="21" s="1"/>
  <c r="BW43" i="21"/>
  <c r="BW12" i="21" s="1"/>
  <c r="BH43" i="21"/>
  <c r="BH12" i="21" s="1"/>
  <c r="DA45" i="21"/>
  <c r="DA14" i="21" s="1"/>
  <c r="EG44" i="21"/>
  <c r="EG13" i="21" s="1"/>
  <c r="W43" i="21"/>
  <c r="W12" i="21" s="1"/>
  <c r="DR44" i="21"/>
  <c r="DR13" i="21" s="1"/>
  <c r="CI43" i="21"/>
  <c r="CI12" i="21" s="1"/>
  <c r="CG43" i="21"/>
  <c r="CG12" i="21" s="1"/>
  <c r="AH44" i="21"/>
  <c r="AH13" i="21"/>
  <c r="CB44" i="21"/>
  <c r="CB13" i="21"/>
  <c r="DE44" i="21"/>
  <c r="DE13" i="21" s="1"/>
  <c r="CW43" i="21"/>
  <c r="CW12" i="21"/>
  <c r="Z44" i="21"/>
  <c r="Z13" i="21" s="1"/>
  <c r="BK43" i="21"/>
  <c r="BK12" i="21" s="1"/>
  <c r="DH43" i="21"/>
  <c r="DH12" i="21" s="1"/>
  <c r="BU44" i="21"/>
  <c r="BU13" i="21" s="1"/>
  <c r="CS44" i="21"/>
  <c r="CS13" i="21" s="1"/>
  <c r="AO44" i="21"/>
  <c r="AO13" i="21" s="1"/>
  <c r="DN43" i="21"/>
  <c r="DN12" i="21" s="1"/>
  <c r="EI43" i="21"/>
  <c r="EI12" i="21" s="1"/>
  <c r="BO43" i="21"/>
  <c r="BO12" i="21" s="1"/>
  <c r="AR43" i="21"/>
  <c r="AR12" i="21" s="1"/>
  <c r="V43" i="21"/>
  <c r="V12" i="21" s="1"/>
  <c r="AQ43" i="21"/>
  <c r="AQ12" i="21"/>
  <c r="BJ44" i="21"/>
  <c r="BJ13" i="21" s="1"/>
  <c r="AB45" i="21"/>
  <c r="AB14" i="21" s="1"/>
  <c r="CT44" i="21"/>
  <c r="CT13" i="21" s="1"/>
  <c r="AT43" i="21"/>
  <c r="AT12" i="21" s="1"/>
  <c r="EJ43" i="21"/>
  <c r="EJ12" i="21" s="1"/>
  <c r="CK44" i="21"/>
  <c r="CK13" i="21" s="1"/>
  <c r="DG43" i="21"/>
  <c r="DG12" i="21" s="1"/>
  <c r="CA43" i="21"/>
  <c r="CA12" i="21" s="1"/>
  <c r="CX44" i="21"/>
  <c r="CX13" i="21" s="1"/>
  <c r="CE43" i="21"/>
  <c r="CE12" i="21" s="1"/>
  <c r="BF43" i="21"/>
  <c r="BF12" i="21" s="1"/>
  <c r="AV44" i="21"/>
  <c r="AV13" i="21" s="1"/>
  <c r="BG43" i="21"/>
  <c r="BG12" i="21" s="1"/>
  <c r="DQ44" i="21"/>
  <c r="DQ13" i="21" s="1"/>
  <c r="BX43" i="21"/>
  <c r="BX12" i="21" s="1"/>
  <c r="CZ43" i="21"/>
  <c r="CZ12" i="21"/>
  <c r="AA44" i="21"/>
  <c r="AA13" i="21" s="1"/>
  <c r="AF44" i="21"/>
  <c r="AF13" i="21" s="1"/>
  <c r="AC42" i="21"/>
  <c r="EA43" i="21"/>
  <c r="EA12" i="21" s="1"/>
  <c r="X43" i="21"/>
  <c r="X12" i="21"/>
  <c r="CD43" i="21"/>
  <c r="CD12" i="21" s="1"/>
  <c r="DC43" i="21"/>
  <c r="DC12" i="21" s="1"/>
  <c r="AM43" i="21"/>
  <c r="AM12" i="21" s="1"/>
  <c r="DS44" i="21"/>
  <c r="DS13" i="21" s="1"/>
  <c r="EH44" i="21"/>
  <c r="EH13" i="21"/>
  <c r="CH44" i="21"/>
  <c r="CH13" i="21" s="1"/>
  <c r="CV44" i="21"/>
  <c r="CV13" i="21" s="1"/>
  <c r="DM44" i="21"/>
  <c r="DM13" i="21" s="1"/>
  <c r="R40" i="21" l="1"/>
  <c r="AZ42" i="21"/>
  <c r="AZ11" i="21" s="1"/>
  <c r="N42" i="21"/>
  <c r="DX43" i="21"/>
  <c r="DX12" i="21" s="1"/>
  <c r="DX44" i="21" s="1"/>
  <c r="DX13" i="21" s="1"/>
  <c r="DX45" i="21" s="1"/>
  <c r="DX14" i="21" s="1"/>
  <c r="CN44" i="21"/>
  <c r="CN13" i="21" s="1"/>
  <c r="CN45" i="21" s="1"/>
  <c r="CN14" i="21" s="1"/>
  <c r="T41" i="21"/>
  <c r="BD45" i="21"/>
  <c r="BD14" i="21" s="1"/>
  <c r="DF45" i="21"/>
  <c r="DF14" i="21" s="1"/>
  <c r="DF46" i="21" s="1"/>
  <c r="DF15" i="21" s="1"/>
  <c r="DL44" i="21"/>
  <c r="DL13" i="21" s="1"/>
  <c r="AK44" i="21"/>
  <c r="AK13" i="21" s="1"/>
  <c r="DT45" i="21"/>
  <c r="DT14" i="21" s="1"/>
  <c r="DT46" i="21" s="1"/>
  <c r="DT15" i="21" s="1"/>
  <c r="AJ43" i="21"/>
  <c r="AJ12" i="21" s="1"/>
  <c r="L42" i="21"/>
  <c r="DV44" i="21"/>
  <c r="DV13" i="21" s="1"/>
  <c r="R41" i="21"/>
  <c r="BA43" i="21"/>
  <c r="BA12" i="21" s="1"/>
  <c r="CT45" i="21"/>
  <c r="CT14" i="21" s="1"/>
  <c r="BS44" i="21"/>
  <c r="BS13" i="21" s="1"/>
  <c r="AN44" i="21"/>
  <c r="AN13" i="21" s="1"/>
  <c r="EE44" i="21"/>
  <c r="EE13" i="21" s="1"/>
  <c r="DQ45" i="21"/>
  <c r="DQ14" i="21" s="1"/>
  <c r="CQ44" i="21"/>
  <c r="CQ13" i="21" s="1"/>
  <c r="BT45" i="21"/>
  <c r="BT14" i="21" s="1"/>
  <c r="V44" i="21"/>
  <c r="V13" i="21" s="1"/>
  <c r="DI44" i="21"/>
  <c r="DI13" i="21" s="1"/>
  <c r="BU45" i="21"/>
  <c r="BU14" i="21" s="1"/>
  <c r="W44" i="21"/>
  <c r="W13" i="21" s="1"/>
  <c r="DP45" i="21"/>
  <c r="DP14" i="21" s="1"/>
  <c r="DJ44" i="21"/>
  <c r="DJ13" i="21" s="1"/>
  <c r="CG44" i="21"/>
  <c r="CG13" i="21" s="1"/>
  <c r="CI44" i="21"/>
  <c r="CI13" i="21" s="1"/>
  <c r="CX45" i="21"/>
  <c r="CX14" i="21" s="1"/>
  <c r="AS45" i="21"/>
  <c r="AS14" i="21" s="1"/>
  <c r="BP44" i="21"/>
  <c r="BP13" i="21" s="1"/>
  <c r="DO45" i="21"/>
  <c r="DO14" i="21" s="1"/>
  <c r="AM44" i="21"/>
  <c r="AM13" i="21" s="1"/>
  <c r="CA44" i="21"/>
  <c r="CA13" i="21" s="1"/>
  <c r="EC44" i="21"/>
  <c r="EC13" i="21" s="1"/>
  <c r="O42" i="21"/>
  <c r="EA44" i="21"/>
  <c r="EA13" i="21" s="1"/>
  <c r="BO44" i="21"/>
  <c r="BO13" i="21" s="1"/>
  <c r="BB45" i="21"/>
  <c r="BB14" i="21" s="1"/>
  <c r="AC11" i="21"/>
  <c r="DK45" i="21"/>
  <c r="DK14" i="21" s="1"/>
  <c r="AR44" i="21"/>
  <c r="AR13" i="21" s="1"/>
  <c r="EI44" i="21"/>
  <c r="EI13" i="21" s="1"/>
  <c r="BG44" i="21"/>
  <c r="BG13" i="21" s="1"/>
  <c r="DH44" i="21"/>
  <c r="DH13" i="21" s="1"/>
  <c r="BI44" i="21"/>
  <c r="BI13" i="21" s="1"/>
  <c r="EM44" i="21"/>
  <c r="EM13" i="21" s="1"/>
  <c r="DG44" i="21"/>
  <c r="DG13" i="21" s="1"/>
  <c r="BV45" i="21"/>
  <c r="BV14" i="21" s="1"/>
  <c r="EF44" i="21"/>
  <c r="EF13" i="21" s="1"/>
  <c r="CC45" i="21"/>
  <c r="CC14" i="21" s="1"/>
  <c r="AG44" i="21"/>
  <c r="AG13" i="21" s="1"/>
  <c r="CK45" i="21"/>
  <c r="CK14" i="21" s="1"/>
  <c r="BE46" i="21"/>
  <c r="BE15" i="21" s="1"/>
  <c r="BL44" i="21"/>
  <c r="BL13" i="21" s="1"/>
  <c r="EJ44" i="21"/>
  <c r="EJ13" i="21" s="1"/>
  <c r="DA46" i="21"/>
  <c r="DA15" i="21" s="1"/>
  <c r="EB44" i="21"/>
  <c r="EB13" i="21" s="1"/>
  <c r="AB46" i="21"/>
  <c r="AB15" i="21" s="1"/>
  <c r="AV45" i="21"/>
  <c r="AV14" i="21" s="1"/>
  <c r="BK44" i="21"/>
  <c r="BK13" i="21" s="1"/>
  <c r="Y45" i="21"/>
  <c r="Y14" i="21" s="1"/>
  <c r="DM45" i="21"/>
  <c r="DM14" i="21" s="1"/>
  <c r="CP44" i="21"/>
  <c r="CP13" i="21" s="1"/>
  <c r="EL45" i="21"/>
  <c r="EL14" i="21" s="1"/>
  <c r="EG45" i="21"/>
  <c r="EG14" i="21" s="1"/>
  <c r="AA45" i="21"/>
  <c r="AA14" i="21" s="1"/>
  <c r="BR44" i="21"/>
  <c r="BR13" i="21" s="1"/>
  <c r="AL45" i="21"/>
  <c r="AL14" i="21" s="1"/>
  <c r="CZ44" i="21"/>
  <c r="CZ13" i="21" s="1"/>
  <c r="DY44" i="21"/>
  <c r="DY13" i="21" s="1"/>
  <c r="DB44" i="21"/>
  <c r="DB13" i="21" s="1"/>
  <c r="EH45" i="21"/>
  <c r="EH14" i="21" s="1"/>
  <c r="CF44" i="21"/>
  <c r="CF13" i="21" s="1"/>
  <c r="CE44" i="21"/>
  <c r="CE13" i="21" s="1"/>
  <c r="CS45" i="21"/>
  <c r="CS14" i="21" s="1"/>
  <c r="AH45" i="21"/>
  <c r="AH14" i="21" s="1"/>
  <c r="BW44" i="21"/>
  <c r="BW13" i="21" s="1"/>
  <c r="BY44" i="21"/>
  <c r="BY13" i="21" s="1"/>
  <c r="AE44" i="21"/>
  <c r="AE13" i="21" s="1"/>
  <c r="AX44" i="21"/>
  <c r="AX13" i="21" s="1"/>
  <c r="AW44" i="21"/>
  <c r="AW13" i="21" s="1"/>
  <c r="BQ45" i="21"/>
  <c r="BQ14" i="21" s="1"/>
  <c r="BJ45" i="21"/>
  <c r="BJ14" i="21" s="1"/>
  <c r="AI45" i="21"/>
  <c r="AI14" i="21" s="1"/>
  <c r="AP44" i="21"/>
  <c r="AP13" i="21"/>
  <c r="AQ44" i="21"/>
  <c r="AQ13" i="21" s="1"/>
  <c r="Z45" i="21"/>
  <c r="Z14" i="21" s="1"/>
  <c r="BN44" i="21"/>
  <c r="BN13" i="21" s="1"/>
  <c r="AF45" i="21"/>
  <c r="AF14" i="21" s="1"/>
  <c r="AY44" i="21"/>
  <c r="AY13" i="21" s="1"/>
  <c r="DN44" i="21"/>
  <c r="DN13" i="21" s="1"/>
  <c r="CJ44" i="21"/>
  <c r="CJ13" i="21" s="1"/>
  <c r="CV45" i="21"/>
  <c r="CV14" i="21" s="1"/>
  <c r="CL44" i="21"/>
  <c r="CL13" i="21" s="1"/>
  <c r="DW44" i="21"/>
  <c r="DW13" i="21"/>
  <c r="CD44" i="21"/>
  <c r="CD13" i="21" s="1"/>
  <c r="AT44" i="21"/>
  <c r="AT13" i="21" s="1"/>
  <c r="AO45" i="21"/>
  <c r="AO14" i="21" s="1"/>
  <c r="BH44" i="21"/>
  <c r="BH13" i="21" s="1"/>
  <c r="EK44" i="21"/>
  <c r="EK13" i="21" s="1"/>
  <c r="BM44" i="21"/>
  <c r="BM13" i="21" s="1"/>
  <c r="DZ44" i="21"/>
  <c r="DZ13" i="21" s="1"/>
  <c r="DS45" i="21"/>
  <c r="DS14" i="21" s="1"/>
  <c r="X44" i="21"/>
  <c r="X13" i="21" s="1"/>
  <c r="AD44" i="21"/>
  <c r="AD13" i="21" s="1"/>
  <c r="CY45" i="21"/>
  <c r="CY14" i="21" s="1"/>
  <c r="CO44" i="21"/>
  <c r="CO13" i="21" s="1"/>
  <c r="ED44" i="21"/>
  <c r="ED13" i="21" s="1"/>
  <c r="DD45" i="21"/>
  <c r="DD14" i="21" s="1"/>
  <c r="DR45" i="21"/>
  <c r="DR14" i="21" s="1"/>
  <c r="DU44" i="21"/>
  <c r="DU13" i="21" s="1"/>
  <c r="CM46" i="21"/>
  <c r="CM15" i="21"/>
  <c r="CW44" i="21"/>
  <c r="CW13" i="21" s="1"/>
  <c r="AU44" i="21"/>
  <c r="AU13" i="21" s="1"/>
  <c r="DC44" i="21"/>
  <c r="DC13" i="21" s="1"/>
  <c r="DE45" i="21"/>
  <c r="DE14" i="21"/>
  <c r="CH45" i="21"/>
  <c r="CH14" i="21" s="1"/>
  <c r="BC45" i="21"/>
  <c r="BC14" i="21" s="1"/>
  <c r="BF44" i="21"/>
  <c r="BF13" i="21" s="1"/>
  <c r="CU45" i="21"/>
  <c r="CU14" i="21" s="1"/>
  <c r="CB45" i="21"/>
  <c r="CB14" i="21" s="1"/>
  <c r="CR45" i="21"/>
  <c r="CR14" i="21" s="1"/>
  <c r="BX44" i="21"/>
  <c r="BX13" i="21" s="1"/>
  <c r="BZ44" i="21"/>
  <c r="BZ13" i="21" s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G113" i="1"/>
  <c r="O113" i="1" s="1"/>
  <c r="H12" i="1"/>
  <c r="T12" i="1" s="1"/>
  <c r="G12" i="1"/>
  <c r="S12" i="1" s="1"/>
  <c r="G23" i="1"/>
  <c r="S23" i="1" s="1"/>
  <c r="G11" i="1"/>
  <c r="S11" i="1" s="1"/>
  <c r="H19" i="1"/>
  <c r="T19" i="1" s="1"/>
  <c r="G19" i="1"/>
  <c r="S19" i="1" s="1"/>
  <c r="H20" i="1"/>
  <c r="T20" i="1" s="1"/>
  <c r="G20" i="1"/>
  <c r="S20" i="1" s="1"/>
  <c r="G8" i="1"/>
  <c r="S8" i="1" s="1"/>
  <c r="H156" i="1"/>
  <c r="T156" i="1" s="1"/>
  <c r="G156" i="1"/>
  <c r="I156" i="1" s="1"/>
  <c r="U156" i="1" s="1"/>
  <c r="H155" i="1"/>
  <c r="T155" i="1" s="1"/>
  <c r="G155" i="1"/>
  <c r="S155" i="1" s="1"/>
  <c r="H154" i="1"/>
  <c r="T154" i="1" s="1"/>
  <c r="G154" i="1"/>
  <c r="S154" i="1" s="1"/>
  <c r="H153" i="1"/>
  <c r="T153" i="1" s="1"/>
  <c r="G153" i="1"/>
  <c r="S153" i="1" s="1"/>
  <c r="H152" i="1"/>
  <c r="T152" i="1" s="1"/>
  <c r="G152" i="1"/>
  <c r="S152" i="1" s="1"/>
  <c r="H151" i="1"/>
  <c r="T151" i="1" s="1"/>
  <c r="G151" i="1"/>
  <c r="S151" i="1" s="1"/>
  <c r="H150" i="1"/>
  <c r="T150" i="1" s="1"/>
  <c r="G150" i="1"/>
  <c r="S150" i="1" s="1"/>
  <c r="H149" i="1"/>
  <c r="T149" i="1" s="1"/>
  <c r="G149" i="1"/>
  <c r="S149" i="1" s="1"/>
  <c r="H148" i="1"/>
  <c r="T148" i="1" s="1"/>
  <c r="G148" i="1"/>
  <c r="I148" i="1" s="1"/>
  <c r="U148" i="1" s="1"/>
  <c r="H147" i="1"/>
  <c r="T147" i="1" s="1"/>
  <c r="G147" i="1"/>
  <c r="S147" i="1" s="1"/>
  <c r="H146" i="1"/>
  <c r="T146" i="1" s="1"/>
  <c r="G146" i="1"/>
  <c r="S146" i="1" s="1"/>
  <c r="H145" i="1"/>
  <c r="T145" i="1" s="1"/>
  <c r="G145" i="1"/>
  <c r="S145" i="1" s="1"/>
  <c r="H144" i="1"/>
  <c r="T144" i="1" s="1"/>
  <c r="G144" i="1"/>
  <c r="S144" i="1" s="1"/>
  <c r="H143" i="1"/>
  <c r="P143" i="1" s="1"/>
  <c r="G143" i="1"/>
  <c r="O143" i="1" s="1"/>
  <c r="H142" i="1"/>
  <c r="T142" i="1" s="1"/>
  <c r="G142" i="1"/>
  <c r="S142" i="1" s="1"/>
  <c r="H141" i="1"/>
  <c r="T141" i="1" s="1"/>
  <c r="G141" i="1"/>
  <c r="S141" i="1" s="1"/>
  <c r="H140" i="1"/>
  <c r="T140" i="1" s="1"/>
  <c r="G140" i="1"/>
  <c r="S140" i="1" s="1"/>
  <c r="H139" i="1"/>
  <c r="T139" i="1" s="1"/>
  <c r="G139" i="1"/>
  <c r="S139" i="1" s="1"/>
  <c r="H138" i="1"/>
  <c r="T138" i="1" s="1"/>
  <c r="G138" i="1"/>
  <c r="S138" i="1" s="1"/>
  <c r="H137" i="1"/>
  <c r="T137" i="1" s="1"/>
  <c r="G137" i="1"/>
  <c r="S137" i="1" s="1"/>
  <c r="H136" i="1"/>
  <c r="P136" i="1" s="1"/>
  <c r="G136" i="1"/>
  <c r="O136" i="1" s="1"/>
  <c r="H135" i="1"/>
  <c r="T135" i="1" s="1"/>
  <c r="G135" i="1"/>
  <c r="S135" i="1" s="1"/>
  <c r="H134" i="1"/>
  <c r="T134" i="1" s="1"/>
  <c r="G134" i="1"/>
  <c r="S134" i="1" s="1"/>
  <c r="H133" i="1"/>
  <c r="T133" i="1" s="1"/>
  <c r="G133" i="1"/>
  <c r="S133" i="1" s="1"/>
  <c r="H132" i="1"/>
  <c r="T132" i="1" s="1"/>
  <c r="G132" i="1"/>
  <c r="I132" i="1" s="1"/>
  <c r="U132" i="1" s="1"/>
  <c r="H131" i="1"/>
  <c r="T131" i="1" s="1"/>
  <c r="G131" i="1"/>
  <c r="S131" i="1" s="1"/>
  <c r="H130" i="1"/>
  <c r="T130" i="1" s="1"/>
  <c r="G130" i="1"/>
  <c r="S130" i="1" s="1"/>
  <c r="H129" i="1"/>
  <c r="T129" i="1" s="1"/>
  <c r="G129" i="1"/>
  <c r="S129" i="1" s="1"/>
  <c r="H128" i="1"/>
  <c r="T128" i="1" s="1"/>
  <c r="G128" i="1"/>
  <c r="S128" i="1" s="1"/>
  <c r="H127" i="1"/>
  <c r="T127" i="1" s="1"/>
  <c r="G127" i="1"/>
  <c r="S127" i="1" s="1"/>
  <c r="H126" i="1"/>
  <c r="T126" i="1" s="1"/>
  <c r="G126" i="1"/>
  <c r="S126" i="1" s="1"/>
  <c r="H125" i="1"/>
  <c r="T125" i="1" s="1"/>
  <c r="G125" i="1"/>
  <c r="S125" i="1" s="1"/>
  <c r="H124" i="1"/>
  <c r="T124" i="1" s="1"/>
  <c r="G124" i="1"/>
  <c r="S124" i="1" s="1"/>
  <c r="H123" i="1"/>
  <c r="T123" i="1" s="1"/>
  <c r="G123" i="1"/>
  <c r="S123" i="1" s="1"/>
  <c r="H122" i="1"/>
  <c r="T122" i="1" s="1"/>
  <c r="G122" i="1"/>
  <c r="S122" i="1" s="1"/>
  <c r="H121" i="1"/>
  <c r="T121" i="1" s="1"/>
  <c r="G121" i="1"/>
  <c r="S121" i="1" s="1"/>
  <c r="H120" i="1"/>
  <c r="T120" i="1" s="1"/>
  <c r="G120" i="1"/>
  <c r="S120" i="1" s="1"/>
  <c r="H119" i="1"/>
  <c r="T119" i="1" s="1"/>
  <c r="G119" i="1"/>
  <c r="S119" i="1" s="1"/>
  <c r="H118" i="1"/>
  <c r="T118" i="1" s="1"/>
  <c r="G118" i="1"/>
  <c r="S118" i="1" s="1"/>
  <c r="H117" i="1"/>
  <c r="T117" i="1" s="1"/>
  <c r="G117" i="1"/>
  <c r="S117" i="1" s="1"/>
  <c r="H116" i="1"/>
  <c r="T116" i="1" s="1"/>
  <c r="G116" i="1"/>
  <c r="S116" i="1" s="1"/>
  <c r="H115" i="1"/>
  <c r="T115" i="1" s="1"/>
  <c r="G115" i="1"/>
  <c r="S115" i="1" s="1"/>
  <c r="H114" i="1"/>
  <c r="T114" i="1" s="1"/>
  <c r="G114" i="1"/>
  <c r="S114" i="1" s="1"/>
  <c r="H113" i="1"/>
  <c r="T113" i="1" s="1"/>
  <c r="H112" i="1"/>
  <c r="T112" i="1" s="1"/>
  <c r="G112" i="1"/>
  <c r="S112" i="1" s="1"/>
  <c r="H111" i="1"/>
  <c r="T111" i="1" s="1"/>
  <c r="G111" i="1"/>
  <c r="S111" i="1" s="1"/>
  <c r="H110" i="1"/>
  <c r="T110" i="1" s="1"/>
  <c r="G110" i="1"/>
  <c r="S110" i="1" s="1"/>
  <c r="H109" i="1"/>
  <c r="P109" i="1" s="1"/>
  <c r="G109" i="1"/>
  <c r="O109" i="1" s="1"/>
  <c r="H108" i="1"/>
  <c r="T108" i="1" s="1"/>
  <c r="G108" i="1"/>
  <c r="S108" i="1" s="1"/>
  <c r="H107" i="1"/>
  <c r="T107" i="1" s="1"/>
  <c r="G107" i="1"/>
  <c r="S107" i="1" s="1"/>
  <c r="H106" i="1"/>
  <c r="T106" i="1" s="1"/>
  <c r="G106" i="1"/>
  <c r="S106" i="1" s="1"/>
  <c r="H105" i="1"/>
  <c r="T105" i="1" s="1"/>
  <c r="G105" i="1"/>
  <c r="S105" i="1" s="1"/>
  <c r="H104" i="1"/>
  <c r="T104" i="1" s="1"/>
  <c r="G104" i="1"/>
  <c r="S104" i="1" s="1"/>
  <c r="H103" i="1"/>
  <c r="T103" i="1" s="1"/>
  <c r="G103" i="1"/>
  <c r="S103" i="1" s="1"/>
  <c r="H102" i="1"/>
  <c r="T102" i="1" s="1"/>
  <c r="G102" i="1"/>
  <c r="S102" i="1" s="1"/>
  <c r="H101" i="1"/>
  <c r="T101" i="1" s="1"/>
  <c r="G101" i="1"/>
  <c r="S101" i="1" s="1"/>
  <c r="H100" i="1"/>
  <c r="T100" i="1" s="1"/>
  <c r="G100" i="1"/>
  <c r="S100" i="1" s="1"/>
  <c r="H99" i="1"/>
  <c r="T99" i="1" s="1"/>
  <c r="G99" i="1"/>
  <c r="S99" i="1" s="1"/>
  <c r="H98" i="1"/>
  <c r="T98" i="1" s="1"/>
  <c r="G98" i="1"/>
  <c r="S98" i="1" s="1"/>
  <c r="H97" i="1"/>
  <c r="T97" i="1" s="1"/>
  <c r="G97" i="1"/>
  <c r="S97" i="1" s="1"/>
  <c r="H96" i="1"/>
  <c r="T96" i="1" s="1"/>
  <c r="G96" i="1"/>
  <c r="S96" i="1" s="1"/>
  <c r="H95" i="1"/>
  <c r="T95" i="1" s="1"/>
  <c r="G95" i="1"/>
  <c r="S95" i="1" s="1"/>
  <c r="H94" i="1"/>
  <c r="T94" i="1" s="1"/>
  <c r="G94" i="1"/>
  <c r="S94" i="1" s="1"/>
  <c r="H93" i="1"/>
  <c r="T93" i="1" s="1"/>
  <c r="G93" i="1"/>
  <c r="S93" i="1" s="1"/>
  <c r="H92" i="1"/>
  <c r="T92" i="1" s="1"/>
  <c r="G92" i="1"/>
  <c r="S92" i="1" s="1"/>
  <c r="H91" i="1"/>
  <c r="T91" i="1" s="1"/>
  <c r="G91" i="1"/>
  <c r="S91" i="1" s="1"/>
  <c r="H90" i="1"/>
  <c r="T90" i="1" s="1"/>
  <c r="G90" i="1"/>
  <c r="S90" i="1" s="1"/>
  <c r="H89" i="1"/>
  <c r="T89" i="1" s="1"/>
  <c r="G89" i="1"/>
  <c r="S89" i="1" s="1"/>
  <c r="H88" i="1"/>
  <c r="T88" i="1" s="1"/>
  <c r="G88" i="1"/>
  <c r="S88" i="1" s="1"/>
  <c r="H87" i="1"/>
  <c r="T87" i="1" s="1"/>
  <c r="G87" i="1"/>
  <c r="S87" i="1" s="1"/>
  <c r="H86" i="1"/>
  <c r="T86" i="1" s="1"/>
  <c r="G86" i="1"/>
  <c r="S86" i="1" s="1"/>
  <c r="H85" i="1"/>
  <c r="T85" i="1" s="1"/>
  <c r="G85" i="1"/>
  <c r="S85" i="1" s="1"/>
  <c r="H84" i="1"/>
  <c r="T84" i="1" s="1"/>
  <c r="G84" i="1"/>
  <c r="S84" i="1" s="1"/>
  <c r="H83" i="1"/>
  <c r="T83" i="1" s="1"/>
  <c r="G83" i="1"/>
  <c r="S83" i="1" s="1"/>
  <c r="H82" i="1"/>
  <c r="P82" i="1" s="1"/>
  <c r="G82" i="1"/>
  <c r="S82" i="1" s="1"/>
  <c r="H81" i="1"/>
  <c r="T81" i="1" s="1"/>
  <c r="G81" i="1"/>
  <c r="S81" i="1" s="1"/>
  <c r="H80" i="1"/>
  <c r="T80" i="1" s="1"/>
  <c r="G80" i="1"/>
  <c r="S80" i="1" s="1"/>
  <c r="H79" i="1"/>
  <c r="T79" i="1" s="1"/>
  <c r="G79" i="1"/>
  <c r="S79" i="1" s="1"/>
  <c r="H78" i="1"/>
  <c r="T78" i="1" s="1"/>
  <c r="G78" i="1"/>
  <c r="S78" i="1" s="1"/>
  <c r="H77" i="1"/>
  <c r="T77" i="1" s="1"/>
  <c r="G77" i="1"/>
  <c r="S77" i="1" s="1"/>
  <c r="H76" i="1"/>
  <c r="T76" i="1" s="1"/>
  <c r="G76" i="1"/>
  <c r="S76" i="1" s="1"/>
  <c r="H75" i="1"/>
  <c r="T75" i="1" s="1"/>
  <c r="G75" i="1"/>
  <c r="S75" i="1" s="1"/>
  <c r="H74" i="1"/>
  <c r="T74" i="1" s="1"/>
  <c r="G74" i="1"/>
  <c r="S74" i="1" s="1"/>
  <c r="H73" i="1"/>
  <c r="P73" i="1" s="1"/>
  <c r="G73" i="1"/>
  <c r="O73" i="1" s="1"/>
  <c r="H72" i="1"/>
  <c r="T72" i="1" s="1"/>
  <c r="G72" i="1"/>
  <c r="S72" i="1" s="1"/>
  <c r="H71" i="1"/>
  <c r="T71" i="1" s="1"/>
  <c r="G71" i="1"/>
  <c r="S71" i="1" s="1"/>
  <c r="H70" i="1"/>
  <c r="T70" i="1" s="1"/>
  <c r="G70" i="1"/>
  <c r="H69" i="1"/>
  <c r="T69" i="1" s="1"/>
  <c r="G69" i="1"/>
  <c r="S69" i="1" s="1"/>
  <c r="H68" i="1"/>
  <c r="T68" i="1" s="1"/>
  <c r="G68" i="1"/>
  <c r="S68" i="1" s="1"/>
  <c r="H67" i="1"/>
  <c r="T67" i="1" s="1"/>
  <c r="G67" i="1"/>
  <c r="S67" i="1" s="1"/>
  <c r="H66" i="1"/>
  <c r="T66" i="1" s="1"/>
  <c r="G66" i="1"/>
  <c r="S66" i="1" s="1"/>
  <c r="H65" i="1"/>
  <c r="P65" i="1" s="1"/>
  <c r="G65" i="1"/>
  <c r="O65" i="1" s="1"/>
  <c r="H64" i="1"/>
  <c r="T64" i="1" s="1"/>
  <c r="G64" i="1"/>
  <c r="S64" i="1" s="1"/>
  <c r="H63" i="1"/>
  <c r="T63" i="1" s="1"/>
  <c r="G63" i="1"/>
  <c r="S63" i="1" s="1"/>
  <c r="H62" i="1"/>
  <c r="T62" i="1" s="1"/>
  <c r="G62" i="1"/>
  <c r="S62" i="1" s="1"/>
  <c r="H61" i="1"/>
  <c r="T61" i="1" s="1"/>
  <c r="G61" i="1"/>
  <c r="S61" i="1" s="1"/>
  <c r="H60" i="1"/>
  <c r="T60" i="1" s="1"/>
  <c r="G60" i="1"/>
  <c r="S60" i="1" s="1"/>
  <c r="H59" i="1"/>
  <c r="T59" i="1" s="1"/>
  <c r="G59" i="1"/>
  <c r="S59" i="1" s="1"/>
  <c r="H58" i="1"/>
  <c r="T58" i="1" s="1"/>
  <c r="G58" i="1"/>
  <c r="S58" i="1" s="1"/>
  <c r="H57" i="1"/>
  <c r="T57" i="1" s="1"/>
  <c r="G57" i="1"/>
  <c r="S57" i="1" s="1"/>
  <c r="H56" i="1"/>
  <c r="T56" i="1" s="1"/>
  <c r="G56" i="1"/>
  <c r="S56" i="1" s="1"/>
  <c r="H55" i="1"/>
  <c r="T55" i="1" s="1"/>
  <c r="G55" i="1"/>
  <c r="S55" i="1" s="1"/>
  <c r="H54" i="1"/>
  <c r="T54" i="1" s="1"/>
  <c r="G54" i="1"/>
  <c r="S54" i="1" s="1"/>
  <c r="H53" i="1"/>
  <c r="T53" i="1" s="1"/>
  <c r="G53" i="1"/>
  <c r="S53" i="1" s="1"/>
  <c r="H52" i="1"/>
  <c r="P52" i="1" s="1"/>
  <c r="G52" i="1"/>
  <c r="O52" i="1" s="1"/>
  <c r="H51" i="1"/>
  <c r="T51" i="1" s="1"/>
  <c r="G51" i="1"/>
  <c r="S51" i="1" s="1"/>
  <c r="H50" i="1"/>
  <c r="T50" i="1" s="1"/>
  <c r="G50" i="1"/>
  <c r="S50" i="1" s="1"/>
  <c r="H49" i="1"/>
  <c r="T49" i="1" s="1"/>
  <c r="G49" i="1"/>
  <c r="S49" i="1" s="1"/>
  <c r="H48" i="1"/>
  <c r="T48" i="1" s="1"/>
  <c r="G48" i="1"/>
  <c r="S48" i="1" s="1"/>
  <c r="H47" i="1"/>
  <c r="T47" i="1" s="1"/>
  <c r="G47" i="1"/>
  <c r="S47" i="1" s="1"/>
  <c r="H46" i="1"/>
  <c r="T46" i="1" s="1"/>
  <c r="G46" i="1"/>
  <c r="S46" i="1" s="1"/>
  <c r="H45" i="1"/>
  <c r="T45" i="1" s="1"/>
  <c r="G45" i="1"/>
  <c r="S45" i="1" s="1"/>
  <c r="H44" i="1"/>
  <c r="T44" i="1" s="1"/>
  <c r="G44" i="1"/>
  <c r="S44" i="1" s="1"/>
  <c r="H43" i="1"/>
  <c r="T43" i="1" s="1"/>
  <c r="G43" i="1"/>
  <c r="S43" i="1" s="1"/>
  <c r="H42" i="1"/>
  <c r="T42" i="1" s="1"/>
  <c r="G42" i="1"/>
  <c r="S42" i="1" s="1"/>
  <c r="H41" i="1"/>
  <c r="T41" i="1" s="1"/>
  <c r="G41" i="1"/>
  <c r="S41" i="1" s="1"/>
  <c r="H40" i="1"/>
  <c r="T40" i="1" s="1"/>
  <c r="G40" i="1"/>
  <c r="S40" i="1" s="1"/>
  <c r="H39" i="1"/>
  <c r="T39" i="1" s="1"/>
  <c r="G39" i="1"/>
  <c r="S39" i="1" s="1"/>
  <c r="H38" i="1"/>
  <c r="T38" i="1" s="1"/>
  <c r="G38" i="1"/>
  <c r="S38" i="1" s="1"/>
  <c r="H37" i="1"/>
  <c r="T37" i="1" s="1"/>
  <c r="G37" i="1"/>
  <c r="S37" i="1" s="1"/>
  <c r="H36" i="1"/>
  <c r="T36" i="1" s="1"/>
  <c r="G36" i="1"/>
  <c r="S36" i="1" s="1"/>
  <c r="H35" i="1"/>
  <c r="T35" i="1" s="1"/>
  <c r="G35" i="1"/>
  <c r="S35" i="1" s="1"/>
  <c r="H34" i="1"/>
  <c r="T34" i="1" s="1"/>
  <c r="G34" i="1"/>
  <c r="S34" i="1" s="1"/>
  <c r="H33" i="1"/>
  <c r="T33" i="1" s="1"/>
  <c r="G33" i="1"/>
  <c r="S33" i="1" s="1"/>
  <c r="H32" i="1"/>
  <c r="T32" i="1" s="1"/>
  <c r="G32" i="1"/>
  <c r="S32" i="1" s="1"/>
  <c r="H31" i="1"/>
  <c r="T31" i="1" s="1"/>
  <c r="G31" i="1"/>
  <c r="S31" i="1" s="1"/>
  <c r="H30" i="1"/>
  <c r="T30" i="1" s="1"/>
  <c r="G30" i="1"/>
  <c r="S30" i="1" s="1"/>
  <c r="H29" i="1"/>
  <c r="T29" i="1" s="1"/>
  <c r="G29" i="1"/>
  <c r="S29" i="1" s="1"/>
  <c r="H28" i="1"/>
  <c r="T28" i="1" s="1"/>
  <c r="G28" i="1"/>
  <c r="S28" i="1" s="1"/>
  <c r="H27" i="1"/>
  <c r="T27" i="1" s="1"/>
  <c r="G27" i="1"/>
  <c r="S27" i="1" s="1"/>
  <c r="H26" i="1"/>
  <c r="T26" i="1" s="1"/>
  <c r="G26" i="1"/>
  <c r="S26" i="1" s="1"/>
  <c r="H25" i="1"/>
  <c r="T25" i="1" s="1"/>
  <c r="G25" i="1"/>
  <c r="S25" i="1" s="1"/>
  <c r="H24" i="1"/>
  <c r="T24" i="1" s="1"/>
  <c r="G24" i="1"/>
  <c r="S24" i="1" s="1"/>
  <c r="H23" i="1"/>
  <c r="T23" i="1" s="1"/>
  <c r="H22" i="1"/>
  <c r="T22" i="1" s="1"/>
  <c r="G22" i="1"/>
  <c r="S22" i="1" s="1"/>
  <c r="H21" i="1"/>
  <c r="T21" i="1" s="1"/>
  <c r="G21" i="1"/>
  <c r="S21" i="1" s="1"/>
  <c r="H18" i="1"/>
  <c r="T18" i="1" s="1"/>
  <c r="G18" i="1"/>
  <c r="S18" i="1" s="1"/>
  <c r="H17" i="1"/>
  <c r="T17" i="1" s="1"/>
  <c r="G17" i="1"/>
  <c r="S17" i="1" s="1"/>
  <c r="H16" i="1"/>
  <c r="T16" i="1" s="1"/>
  <c r="G16" i="1"/>
  <c r="I16" i="1" s="1"/>
  <c r="U16" i="1" s="1"/>
  <c r="H15" i="1"/>
  <c r="T15" i="1" s="1"/>
  <c r="G15" i="1"/>
  <c r="S15" i="1" s="1"/>
  <c r="H14" i="1"/>
  <c r="T14" i="1" s="1"/>
  <c r="G14" i="1"/>
  <c r="S14" i="1" s="1"/>
  <c r="H13" i="1"/>
  <c r="T13" i="1" s="1"/>
  <c r="G13" i="1"/>
  <c r="S13" i="1" s="1"/>
  <c r="H11" i="1"/>
  <c r="T11" i="1" s="1"/>
  <c r="I11" i="1"/>
  <c r="U11" i="1" s="1"/>
  <c r="H10" i="1"/>
  <c r="T10" i="1" s="1"/>
  <c r="G10" i="1"/>
  <c r="S10" i="1" s="1"/>
  <c r="H9" i="1"/>
  <c r="T9" i="1" s="1"/>
  <c r="G9" i="1"/>
  <c r="S9" i="1" s="1"/>
  <c r="H8" i="1"/>
  <c r="I8" i="1" s="1"/>
  <c r="U8" i="1" s="1"/>
  <c r="H7" i="1"/>
  <c r="T7" i="1" s="1"/>
  <c r="G7" i="1"/>
  <c r="K8" i="1" s="1"/>
  <c r="J42" i="21" l="1"/>
  <c r="Q42" i="21" s="1"/>
  <c r="K42" i="21"/>
  <c r="AZ43" i="21"/>
  <c r="AZ12" i="21" s="1"/>
  <c r="AZ44" i="21" s="1"/>
  <c r="AZ13" i="21" s="1"/>
  <c r="N43" i="21"/>
  <c r="O43" i="21" s="1"/>
  <c r="BD46" i="21"/>
  <c r="BD15" i="21" s="1"/>
  <c r="BD47" i="21" s="1"/>
  <c r="BD16" i="21" s="1"/>
  <c r="AJ44" i="21"/>
  <c r="AJ13" i="21" s="1"/>
  <c r="AK45" i="21"/>
  <c r="AK14" i="21" s="1"/>
  <c r="AK46" i="21" s="1"/>
  <c r="AK15" i="21" s="1"/>
  <c r="BA44" i="21"/>
  <c r="BA13" i="21" s="1"/>
  <c r="DV45" i="21"/>
  <c r="DV14" i="21" s="1"/>
  <c r="R42" i="21"/>
  <c r="DL45" i="21"/>
  <c r="DL14" i="21" s="1"/>
  <c r="CW45" i="21"/>
  <c r="CW14" i="21"/>
  <c r="DG45" i="21"/>
  <c r="DG14" i="21" s="1"/>
  <c r="X45" i="21"/>
  <c r="X14" i="21" s="1"/>
  <c r="AE45" i="21"/>
  <c r="AE14" i="21" s="1"/>
  <c r="EJ45" i="21"/>
  <c r="EJ14" i="21" s="1"/>
  <c r="BY45" i="21"/>
  <c r="BY14" i="21" s="1"/>
  <c r="CK46" i="21"/>
  <c r="CK15" i="21" s="1"/>
  <c r="CX46" i="21"/>
  <c r="CX15" i="21" s="1"/>
  <c r="BC46" i="21"/>
  <c r="BC15" i="21" s="1"/>
  <c r="CL45" i="21"/>
  <c r="CL14" i="21" s="1"/>
  <c r="BK45" i="21"/>
  <c r="BK14" i="21" s="1"/>
  <c r="DT47" i="21"/>
  <c r="DT16" i="21" s="1"/>
  <c r="DQ46" i="21"/>
  <c r="DQ15" i="21" s="1"/>
  <c r="AQ45" i="21"/>
  <c r="AQ14" i="21" s="1"/>
  <c r="AO46" i="21"/>
  <c r="AO15" i="21" s="1"/>
  <c r="BV46" i="21"/>
  <c r="BV15" i="21" s="1"/>
  <c r="DS46" i="21"/>
  <c r="DS15" i="21"/>
  <c r="AT45" i="21"/>
  <c r="AT14" i="21" s="1"/>
  <c r="BI45" i="21"/>
  <c r="BI14" i="21" s="1"/>
  <c r="CQ45" i="21"/>
  <c r="CQ14" i="21" s="1"/>
  <c r="EI45" i="21"/>
  <c r="EI14" i="21" s="1"/>
  <c r="DP46" i="21"/>
  <c r="DP15" i="21" s="1"/>
  <c r="DD46" i="21"/>
  <c r="DD15" i="21" s="1"/>
  <c r="W45" i="21"/>
  <c r="W14" i="21" s="1"/>
  <c r="AI46" i="21"/>
  <c r="AI15" i="21" s="1"/>
  <c r="EK45" i="21"/>
  <c r="EK14" i="21" s="1"/>
  <c r="DK46" i="21"/>
  <c r="DK15" i="21" s="1"/>
  <c r="AM45" i="21"/>
  <c r="AM14" i="21" s="1"/>
  <c r="CN46" i="21"/>
  <c r="CN15" i="21" s="1"/>
  <c r="CP45" i="21"/>
  <c r="CP14" i="21" s="1"/>
  <c r="DB45" i="21"/>
  <c r="DB14" i="21" s="1"/>
  <c r="CO45" i="21"/>
  <c r="CO14" i="21" s="1"/>
  <c r="CU46" i="21"/>
  <c r="CU15" i="21" s="1"/>
  <c r="CV46" i="21"/>
  <c r="CV15" i="21" s="1"/>
  <c r="AR45" i="21"/>
  <c r="AR14" i="21" s="1"/>
  <c r="CI45" i="21"/>
  <c r="CI14" i="21" s="1"/>
  <c r="BE47" i="21"/>
  <c r="BE16" i="21" s="1"/>
  <c r="CA45" i="21"/>
  <c r="CA14" i="21" s="1"/>
  <c r="DJ45" i="21"/>
  <c r="DJ14" i="21" s="1"/>
  <c r="CM47" i="21"/>
  <c r="CM16" i="21" s="1"/>
  <c r="AC43" i="21"/>
  <c r="AC12" i="21" s="1"/>
  <c r="V45" i="21"/>
  <c r="V14" i="21" s="1"/>
  <c r="BW45" i="21"/>
  <c r="BW14" i="21" s="1"/>
  <c r="BZ45" i="21"/>
  <c r="BZ14" i="21" s="1"/>
  <c r="AY45" i="21"/>
  <c r="AY14" i="21" s="1"/>
  <c r="BJ46" i="21"/>
  <c r="BJ15" i="21" s="1"/>
  <c r="CS46" i="21"/>
  <c r="CS15" i="21" s="1"/>
  <c r="BR45" i="21"/>
  <c r="BR14" i="21" s="1"/>
  <c r="CG45" i="21"/>
  <c r="CG14" i="21" s="1"/>
  <c r="AG45" i="21"/>
  <c r="AG14" i="21" s="1"/>
  <c r="EE45" i="21"/>
  <c r="EE14" i="21" s="1"/>
  <c r="AP45" i="21"/>
  <c r="AP14" i="21" s="1"/>
  <c r="DY45" i="21"/>
  <c r="DY14" i="21" s="1"/>
  <c r="EF45" i="21"/>
  <c r="EF14" i="21" s="1"/>
  <c r="Y46" i="21"/>
  <c r="Y15" i="21" s="1"/>
  <c r="AV46" i="21"/>
  <c r="AV15" i="21" s="1"/>
  <c r="DF47" i="21"/>
  <c r="DF16" i="21" s="1"/>
  <c r="AN45" i="21"/>
  <c r="AN14" i="21" s="1"/>
  <c r="BF45" i="21"/>
  <c r="BF14" i="21" s="1"/>
  <c r="BL45" i="21"/>
  <c r="BL14" i="21" s="1"/>
  <c r="DN45" i="21"/>
  <c r="DN14" i="21" s="1"/>
  <c r="DM46" i="21"/>
  <c r="DM15" i="21" s="1"/>
  <c r="BT46" i="21"/>
  <c r="BT15" i="21" s="1"/>
  <c r="CJ45" i="21"/>
  <c r="CJ14" i="21" s="1"/>
  <c r="CZ45" i="21"/>
  <c r="CZ14" i="21" s="1"/>
  <c r="AH46" i="21"/>
  <c r="AH15" i="21" s="1"/>
  <c r="DE46" i="21"/>
  <c r="DE15" i="21" s="1"/>
  <c r="CE45" i="21"/>
  <c r="CE14" i="21" s="1"/>
  <c r="T42" i="21"/>
  <c r="AB47" i="21"/>
  <c r="AB16" i="21" s="1"/>
  <c r="BO45" i="21"/>
  <c r="BO14" i="21" s="1"/>
  <c r="ED45" i="21"/>
  <c r="ED14" i="21" s="1"/>
  <c r="BM45" i="21"/>
  <c r="BM14" i="21" s="1"/>
  <c r="EB45" i="21"/>
  <c r="EB14" i="21" s="1"/>
  <c r="CC46" i="21"/>
  <c r="CC15" i="21" s="1"/>
  <c r="DH45" i="21"/>
  <c r="DH14" i="21" s="1"/>
  <c r="BU46" i="21"/>
  <c r="BU15" i="21" s="1"/>
  <c r="BS45" i="21"/>
  <c r="BS14" i="21" s="1"/>
  <c r="DU45" i="21"/>
  <c r="DU14" i="21" s="1"/>
  <c r="DR46" i="21"/>
  <c r="DR15" i="21" s="1"/>
  <c r="BB46" i="21"/>
  <c r="BB15" i="21" s="1"/>
  <c r="DZ45" i="21"/>
  <c r="DZ14" i="21" s="1"/>
  <c r="CR46" i="21"/>
  <c r="CR15" i="21" s="1"/>
  <c r="BN45" i="21"/>
  <c r="BN14" i="21" s="1"/>
  <c r="EG46" i="21"/>
  <c r="EG15" i="21" s="1"/>
  <c r="CB46" i="21"/>
  <c r="CB15" i="21" s="1"/>
  <c r="AU45" i="21"/>
  <c r="AU14" i="21" s="1"/>
  <c r="Z46" i="21"/>
  <c r="Z15" i="21" s="1"/>
  <c r="AX45" i="21"/>
  <c r="AX14" i="21" s="1"/>
  <c r="EH46" i="21"/>
  <c r="EH15" i="21" s="1"/>
  <c r="EL46" i="21"/>
  <c r="EL15" i="21" s="1"/>
  <c r="EA45" i="21"/>
  <c r="EA14" i="21" s="1"/>
  <c r="AS46" i="21"/>
  <c r="AS15" i="21" s="1"/>
  <c r="BH45" i="21"/>
  <c r="BH14" i="21" s="1"/>
  <c r="AL46" i="21"/>
  <c r="AL15" i="21" s="1"/>
  <c r="AF46" i="21"/>
  <c r="AF15" i="21" s="1"/>
  <c r="AA46" i="21"/>
  <c r="AA15" i="21" s="1"/>
  <c r="DC45" i="21"/>
  <c r="DC14" i="21" s="1"/>
  <c r="CF45" i="21"/>
  <c r="CF14" i="21" s="1"/>
  <c r="BP45" i="21"/>
  <c r="BP14" i="21" s="1"/>
  <c r="DX46" i="21"/>
  <c r="DX15" i="21" s="1"/>
  <c r="DA47" i="21"/>
  <c r="DA16" i="21" s="1"/>
  <c r="BG45" i="21"/>
  <c r="BG14" i="21" s="1"/>
  <c r="DI45" i="21"/>
  <c r="DI14" i="21" s="1"/>
  <c r="CT46" i="21"/>
  <c r="CT15" i="21" s="1"/>
  <c r="CY46" i="21"/>
  <c r="CY15" i="21" s="1"/>
  <c r="AD45" i="21"/>
  <c r="AD14" i="21" s="1"/>
  <c r="EC45" i="21"/>
  <c r="EC14" i="21" s="1"/>
  <c r="CH46" i="21"/>
  <c r="CH15" i="21" s="1"/>
  <c r="CD45" i="21"/>
  <c r="CD14" i="21" s="1"/>
  <c r="EM45" i="21"/>
  <c r="EM14" i="21" s="1"/>
  <c r="BX45" i="21"/>
  <c r="BX14" i="21" s="1"/>
  <c r="BQ46" i="21"/>
  <c r="BQ15" i="21" s="1"/>
  <c r="DO46" i="21"/>
  <c r="DO15" i="21" s="1"/>
  <c r="DW45" i="21"/>
  <c r="DW14" i="21" s="1"/>
  <c r="AW45" i="21"/>
  <c r="AW14" i="21" s="1"/>
  <c r="P110" i="1"/>
  <c r="O114" i="1"/>
  <c r="O115" i="1" s="1"/>
  <c r="O116" i="1" s="1"/>
  <c r="O117" i="1" s="1"/>
  <c r="P66" i="1"/>
  <c r="P67" i="1" s="1"/>
  <c r="P74" i="1"/>
  <c r="P75" i="1" s="1"/>
  <c r="T143" i="1"/>
  <c r="T82" i="1"/>
  <c r="P53" i="1"/>
  <c r="P54" i="1" s="1"/>
  <c r="P55" i="1" s="1"/>
  <c r="P56" i="1" s="1"/>
  <c r="S143" i="1"/>
  <c r="T52" i="1"/>
  <c r="S148" i="1"/>
  <c r="S132" i="1"/>
  <c r="T73" i="1"/>
  <c r="S52" i="1"/>
  <c r="I70" i="1"/>
  <c r="U70" i="1" s="1"/>
  <c r="S73" i="1"/>
  <c r="O144" i="1"/>
  <c r="T136" i="1"/>
  <c r="T8" i="1"/>
  <c r="S136" i="1"/>
  <c r="T109" i="1"/>
  <c r="S109" i="1"/>
  <c r="P76" i="1"/>
  <c r="P77" i="1" s="1"/>
  <c r="P113" i="1"/>
  <c r="P114" i="1" s="1"/>
  <c r="P115" i="1" s="1"/>
  <c r="P116" i="1" s="1"/>
  <c r="P117" i="1" s="1"/>
  <c r="S156" i="1"/>
  <c r="T65" i="1"/>
  <c r="S113" i="1"/>
  <c r="S65" i="1"/>
  <c r="P83" i="1"/>
  <c r="S70" i="1"/>
  <c r="I17" i="1"/>
  <c r="U17" i="1" s="1"/>
  <c r="S16" i="1"/>
  <c r="S7" i="1"/>
  <c r="P144" i="1"/>
  <c r="O137" i="1"/>
  <c r="O138" i="1" s="1"/>
  <c r="P137" i="1"/>
  <c r="P138" i="1" s="1"/>
  <c r="I12" i="1"/>
  <c r="U12" i="1" s="1"/>
  <c r="O66" i="1"/>
  <c r="O67" i="1" s="1"/>
  <c r="O74" i="1"/>
  <c r="O75" i="1" s="1"/>
  <c r="O76" i="1" s="1"/>
  <c r="O77" i="1" s="1"/>
  <c r="I74" i="1"/>
  <c r="U74" i="1" s="1"/>
  <c r="I82" i="1"/>
  <c r="K9" i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X37" i="1" s="1"/>
  <c r="I139" i="1"/>
  <c r="U139" i="1" s="1"/>
  <c r="I147" i="1"/>
  <c r="U147" i="1" s="1"/>
  <c r="I155" i="1"/>
  <c r="U155" i="1" s="1"/>
  <c r="O53" i="1"/>
  <c r="O54" i="1" s="1"/>
  <c r="O55" i="1" s="1"/>
  <c r="O56" i="1" s="1"/>
  <c r="I9" i="1"/>
  <c r="U9" i="1" s="1"/>
  <c r="I18" i="1"/>
  <c r="U18" i="1" s="1"/>
  <c r="O110" i="1"/>
  <c r="O82" i="1"/>
  <c r="O83" i="1" s="1"/>
  <c r="I71" i="1"/>
  <c r="U71" i="1" s="1"/>
  <c r="I151" i="1"/>
  <c r="U151" i="1" s="1"/>
  <c r="I64" i="1"/>
  <c r="U64" i="1" s="1"/>
  <c r="I152" i="1"/>
  <c r="U152" i="1" s="1"/>
  <c r="I108" i="1"/>
  <c r="U108" i="1" s="1"/>
  <c r="I124" i="1"/>
  <c r="U124" i="1" s="1"/>
  <c r="I89" i="1"/>
  <c r="U89" i="1" s="1"/>
  <c r="I58" i="1"/>
  <c r="U58" i="1" s="1"/>
  <c r="I84" i="1"/>
  <c r="U84" i="1" s="1"/>
  <c r="I27" i="1"/>
  <c r="U27" i="1" s="1"/>
  <c r="I44" i="1"/>
  <c r="U44" i="1" s="1"/>
  <c r="I111" i="1"/>
  <c r="U111" i="1" s="1"/>
  <c r="I127" i="1"/>
  <c r="U127" i="1" s="1"/>
  <c r="I42" i="1"/>
  <c r="U42" i="1" s="1"/>
  <c r="I112" i="1"/>
  <c r="U112" i="1" s="1"/>
  <c r="I100" i="1"/>
  <c r="U100" i="1" s="1"/>
  <c r="I103" i="1"/>
  <c r="U103" i="1" s="1"/>
  <c r="I81" i="1"/>
  <c r="U81" i="1" s="1"/>
  <c r="I141" i="1"/>
  <c r="U141" i="1" s="1"/>
  <c r="I123" i="1"/>
  <c r="U123" i="1" s="1"/>
  <c r="I145" i="1"/>
  <c r="U145" i="1" s="1"/>
  <c r="I149" i="1"/>
  <c r="U149" i="1" s="1"/>
  <c r="I38" i="1"/>
  <c r="U38" i="1" s="1"/>
  <c r="I79" i="1"/>
  <c r="U79" i="1" s="1"/>
  <c r="I133" i="1"/>
  <c r="U133" i="1" s="1"/>
  <c r="I20" i="1"/>
  <c r="U20" i="1" s="1"/>
  <c r="I35" i="1"/>
  <c r="U35" i="1" s="1"/>
  <c r="I45" i="1"/>
  <c r="U45" i="1" s="1"/>
  <c r="I83" i="1"/>
  <c r="U83" i="1" s="1"/>
  <c r="I121" i="1"/>
  <c r="U121" i="1" s="1"/>
  <c r="I150" i="1"/>
  <c r="U150" i="1" s="1"/>
  <c r="I154" i="1"/>
  <c r="U154" i="1" s="1"/>
  <c r="I23" i="1"/>
  <c r="U23" i="1" s="1"/>
  <c r="I143" i="1"/>
  <c r="I54" i="1"/>
  <c r="U54" i="1" s="1"/>
  <c r="I57" i="1"/>
  <c r="U57" i="1" s="1"/>
  <c r="I125" i="1"/>
  <c r="U125" i="1" s="1"/>
  <c r="I101" i="1"/>
  <c r="U101" i="1" s="1"/>
  <c r="I76" i="1"/>
  <c r="U76" i="1" s="1"/>
  <c r="I7" i="1"/>
  <c r="AA7" i="1" s="1"/>
  <c r="I13" i="1"/>
  <c r="U13" i="1" s="1"/>
  <c r="I21" i="1"/>
  <c r="U21" i="1" s="1"/>
  <c r="I39" i="1"/>
  <c r="U39" i="1" s="1"/>
  <c r="I86" i="1"/>
  <c r="U86" i="1" s="1"/>
  <c r="I95" i="1"/>
  <c r="U95" i="1" s="1"/>
  <c r="I52" i="1"/>
  <c r="I55" i="1"/>
  <c r="U55" i="1" s="1"/>
  <c r="I80" i="1"/>
  <c r="U80" i="1" s="1"/>
  <c r="I120" i="1"/>
  <c r="U120" i="1" s="1"/>
  <c r="I25" i="1"/>
  <c r="U25" i="1" s="1"/>
  <c r="I28" i="1"/>
  <c r="U28" i="1" s="1"/>
  <c r="I31" i="1"/>
  <c r="U31" i="1" s="1"/>
  <c r="I34" i="1"/>
  <c r="U34" i="1" s="1"/>
  <c r="I40" i="1"/>
  <c r="U40" i="1" s="1"/>
  <c r="I87" i="1"/>
  <c r="U87" i="1" s="1"/>
  <c r="I90" i="1"/>
  <c r="U90" i="1" s="1"/>
  <c r="I130" i="1"/>
  <c r="U130" i="1" s="1"/>
  <c r="I10" i="1"/>
  <c r="U10" i="1" s="1"/>
  <c r="I15" i="1"/>
  <c r="U15" i="1" s="1"/>
  <c r="I142" i="1"/>
  <c r="U142" i="1" s="1"/>
  <c r="I153" i="1"/>
  <c r="U153" i="1" s="1"/>
  <c r="I47" i="1"/>
  <c r="U47" i="1" s="1"/>
  <c r="L8" i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Y37" i="1" s="1"/>
  <c r="I26" i="1"/>
  <c r="U26" i="1" s="1"/>
  <c r="I41" i="1"/>
  <c r="U41" i="1" s="1"/>
  <c r="I69" i="1"/>
  <c r="U69" i="1" s="1"/>
  <c r="I91" i="1"/>
  <c r="U91" i="1" s="1"/>
  <c r="I106" i="1"/>
  <c r="U106" i="1" s="1"/>
  <c r="I131" i="1"/>
  <c r="U131" i="1" s="1"/>
  <c r="I30" i="1"/>
  <c r="U30" i="1" s="1"/>
  <c r="I85" i="1"/>
  <c r="U85" i="1" s="1"/>
  <c r="I104" i="1"/>
  <c r="U104" i="1" s="1"/>
  <c r="I22" i="1"/>
  <c r="U22" i="1" s="1"/>
  <c r="I67" i="1"/>
  <c r="U67" i="1" s="1"/>
  <c r="I134" i="1"/>
  <c r="U134" i="1" s="1"/>
  <c r="I144" i="1"/>
  <c r="U144" i="1" s="1"/>
  <c r="I65" i="1"/>
  <c r="I88" i="1"/>
  <c r="U88" i="1" s="1"/>
  <c r="I107" i="1"/>
  <c r="U107" i="1" s="1"/>
  <c r="I126" i="1"/>
  <c r="U126" i="1" s="1"/>
  <c r="I77" i="1"/>
  <c r="U77" i="1" s="1"/>
  <c r="I75" i="1"/>
  <c r="U75" i="1" s="1"/>
  <c r="I99" i="1"/>
  <c r="U99" i="1" s="1"/>
  <c r="I102" i="1"/>
  <c r="U102" i="1" s="1"/>
  <c r="I115" i="1"/>
  <c r="U115" i="1" s="1"/>
  <c r="I137" i="1"/>
  <c r="U137" i="1" s="1"/>
  <c r="I63" i="1"/>
  <c r="U63" i="1" s="1"/>
  <c r="I73" i="1"/>
  <c r="I105" i="1"/>
  <c r="U105" i="1" s="1"/>
  <c r="I113" i="1"/>
  <c r="I140" i="1"/>
  <c r="U140" i="1" s="1"/>
  <c r="I135" i="1"/>
  <c r="U135" i="1" s="1"/>
  <c r="I119" i="1"/>
  <c r="U119" i="1" s="1"/>
  <c r="I14" i="1"/>
  <c r="U14" i="1" s="1"/>
  <c r="I19" i="1"/>
  <c r="U19" i="1" s="1"/>
  <c r="I24" i="1"/>
  <c r="U24" i="1" s="1"/>
  <c r="I37" i="1"/>
  <c r="U37" i="1" s="1"/>
  <c r="I66" i="1"/>
  <c r="U66" i="1" s="1"/>
  <c r="I92" i="1"/>
  <c r="U92" i="1" s="1"/>
  <c r="I122" i="1"/>
  <c r="U122" i="1" s="1"/>
  <c r="I138" i="1"/>
  <c r="U138" i="1" s="1"/>
  <c r="I72" i="1"/>
  <c r="U72" i="1" s="1"/>
  <c r="I136" i="1"/>
  <c r="I146" i="1"/>
  <c r="U146" i="1" s="1"/>
  <c r="I43" i="1"/>
  <c r="U43" i="1" s="1"/>
  <c r="I36" i="1"/>
  <c r="U36" i="1" s="1"/>
  <c r="I50" i="1"/>
  <c r="U50" i="1" s="1"/>
  <c r="I33" i="1"/>
  <c r="U33" i="1" s="1"/>
  <c r="I46" i="1"/>
  <c r="U46" i="1" s="1"/>
  <c r="I53" i="1"/>
  <c r="U53" i="1" s="1"/>
  <c r="I29" i="1"/>
  <c r="U29" i="1" s="1"/>
  <c r="I59" i="1"/>
  <c r="U59" i="1" s="1"/>
  <c r="I62" i="1"/>
  <c r="U62" i="1" s="1"/>
  <c r="I32" i="1"/>
  <c r="U32" i="1" s="1"/>
  <c r="I49" i="1"/>
  <c r="U49" i="1" s="1"/>
  <c r="I68" i="1"/>
  <c r="U68" i="1" s="1"/>
  <c r="I61" i="1"/>
  <c r="U61" i="1" s="1"/>
  <c r="I48" i="1"/>
  <c r="U48" i="1" s="1"/>
  <c r="I51" i="1"/>
  <c r="U51" i="1" s="1"/>
  <c r="I56" i="1"/>
  <c r="U56" i="1" s="1"/>
  <c r="I60" i="1"/>
  <c r="U60" i="1" s="1"/>
  <c r="I78" i="1"/>
  <c r="U78" i="1" s="1"/>
  <c r="I98" i="1"/>
  <c r="U98" i="1" s="1"/>
  <c r="I118" i="1"/>
  <c r="U118" i="1" s="1"/>
  <c r="I97" i="1"/>
  <c r="U97" i="1" s="1"/>
  <c r="I117" i="1"/>
  <c r="U117" i="1" s="1"/>
  <c r="I129" i="1"/>
  <c r="U129" i="1" s="1"/>
  <c r="I96" i="1"/>
  <c r="U96" i="1" s="1"/>
  <c r="I116" i="1"/>
  <c r="U116" i="1" s="1"/>
  <c r="I94" i="1"/>
  <c r="U94" i="1" s="1"/>
  <c r="I114" i="1"/>
  <c r="U114" i="1" s="1"/>
  <c r="I128" i="1"/>
  <c r="U128" i="1" s="1"/>
  <c r="I93" i="1"/>
  <c r="U93" i="1" s="1"/>
  <c r="I109" i="1"/>
  <c r="I110" i="1"/>
  <c r="U110" i="1" s="1"/>
  <c r="N44" i="21" l="1"/>
  <c r="DL46" i="21"/>
  <c r="DL15" i="21" s="1"/>
  <c r="DV46" i="21"/>
  <c r="DV15" i="21" s="1"/>
  <c r="BA45" i="21"/>
  <c r="BA14" i="21" s="1"/>
  <c r="AJ45" i="21"/>
  <c r="AJ14" i="21" s="1"/>
  <c r="AZ45" i="21"/>
  <c r="AZ14" i="21" s="1"/>
  <c r="DI46" i="21"/>
  <c r="DI15" i="21" s="1"/>
  <c r="BH46" i="21"/>
  <c r="BH15" i="21" s="1"/>
  <c r="BE48" i="21"/>
  <c r="BE17" i="21" s="1"/>
  <c r="CQ46" i="21"/>
  <c r="CQ15" i="21" s="1"/>
  <c r="EG47" i="21"/>
  <c r="EG16" i="21" s="1"/>
  <c r="BZ46" i="21"/>
  <c r="BZ15" i="21" s="1"/>
  <c r="AM46" i="21"/>
  <c r="AM15" i="21" s="1"/>
  <c r="AF47" i="21"/>
  <c r="AF16" i="21" s="1"/>
  <c r="AP46" i="21"/>
  <c r="AP15" i="21" s="1"/>
  <c r="DK47" i="21"/>
  <c r="DK16" i="21" s="1"/>
  <c r="DA48" i="21"/>
  <c r="DA17" i="21"/>
  <c r="CC47" i="21"/>
  <c r="CC16" i="21"/>
  <c r="AN46" i="21"/>
  <c r="AN15" i="21" s="1"/>
  <c r="AK47" i="21"/>
  <c r="AK16" i="21" s="1"/>
  <c r="CK47" i="21"/>
  <c r="CK16" i="21"/>
  <c r="DU46" i="21"/>
  <c r="DU15" i="21" s="1"/>
  <c r="CE46" i="21"/>
  <c r="CE15" i="21" s="1"/>
  <c r="AU46" i="21"/>
  <c r="AU15" i="21" s="1"/>
  <c r="CZ46" i="21"/>
  <c r="CZ15" i="21" s="1"/>
  <c r="BY46" i="21"/>
  <c r="BY15" i="21" s="1"/>
  <c r="CH47" i="21"/>
  <c r="CH16" i="21" s="1"/>
  <c r="EA46" i="21"/>
  <c r="EA15" i="21" s="1"/>
  <c r="EJ46" i="21"/>
  <c r="EJ15" i="21" s="1"/>
  <c r="DO47" i="21"/>
  <c r="DO16" i="21" s="1"/>
  <c r="AE46" i="21"/>
  <c r="AE15" i="21" s="1"/>
  <c r="AO47" i="21"/>
  <c r="AO16" i="21" s="1"/>
  <c r="X46" i="21"/>
  <c r="X15" i="21" s="1"/>
  <c r="ED46" i="21"/>
  <c r="ED15" i="21"/>
  <c r="AQ46" i="21"/>
  <c r="AQ15" i="21" s="1"/>
  <c r="CP46" i="21"/>
  <c r="CP15" i="21" s="1"/>
  <c r="DQ47" i="21"/>
  <c r="DQ16" i="21" s="1"/>
  <c r="DC46" i="21"/>
  <c r="DC15" i="21" s="1"/>
  <c r="DT48" i="21"/>
  <c r="DT17" i="21" s="1"/>
  <c r="AB48" i="21"/>
  <c r="AB17" i="21" s="1"/>
  <c r="DP47" i="21"/>
  <c r="DP16" i="21" s="1"/>
  <c r="BD48" i="21"/>
  <c r="BD17" i="21" s="1"/>
  <c r="CX47" i="21"/>
  <c r="CX16" i="21" s="1"/>
  <c r="CA46" i="21"/>
  <c r="CA15" i="21" s="1"/>
  <c r="BM46" i="21"/>
  <c r="BM15" i="21" s="1"/>
  <c r="BV47" i="21"/>
  <c r="BV16" i="21" s="1"/>
  <c r="AY46" i="21"/>
  <c r="AY15" i="21" s="1"/>
  <c r="AW46" i="21"/>
  <c r="AW15" i="21" s="1"/>
  <c r="EC46" i="21"/>
  <c r="EC15" i="21" s="1"/>
  <c r="DX47" i="21"/>
  <c r="DX16" i="21" s="1"/>
  <c r="O44" i="21"/>
  <c r="CB47" i="21"/>
  <c r="CB16" i="21"/>
  <c r="CJ46" i="21"/>
  <c r="CJ15" i="21" s="1"/>
  <c r="DF48" i="21"/>
  <c r="DF17" i="21" s="1"/>
  <c r="EE46" i="21"/>
  <c r="EE15" i="21" s="1"/>
  <c r="BW46" i="21"/>
  <c r="BW15" i="21" s="1"/>
  <c r="CI46" i="21"/>
  <c r="CI15" i="21" s="1"/>
  <c r="CN47" i="21"/>
  <c r="CN16" i="21" s="1"/>
  <c r="EI46" i="21"/>
  <c r="EI15" i="21" s="1"/>
  <c r="BB47" i="21"/>
  <c r="BB16" i="21" s="1"/>
  <c r="BO46" i="21"/>
  <c r="BO15" i="21"/>
  <c r="BJ47" i="21"/>
  <c r="BJ16" i="21" s="1"/>
  <c r="DW46" i="21"/>
  <c r="DW15" i="21" s="1"/>
  <c r="AD46" i="21"/>
  <c r="AD15" i="21" s="1"/>
  <c r="BP46" i="21"/>
  <c r="BP15" i="21" s="1"/>
  <c r="AS47" i="21"/>
  <c r="AS16" i="21" s="1"/>
  <c r="BT47" i="21"/>
  <c r="BT16" i="21" s="1"/>
  <c r="AV47" i="21"/>
  <c r="AV16" i="21" s="1"/>
  <c r="AG46" i="21"/>
  <c r="AG15" i="21" s="1"/>
  <c r="V46" i="21"/>
  <c r="V15" i="21" s="1"/>
  <c r="DD47" i="21"/>
  <c r="DD16" i="21" s="1"/>
  <c r="BS46" i="21"/>
  <c r="BS15" i="21" s="1"/>
  <c r="BG46" i="21"/>
  <c r="BG15" i="21" s="1"/>
  <c r="W46" i="21"/>
  <c r="W15" i="21" s="1"/>
  <c r="Z47" i="21"/>
  <c r="Z16" i="21" s="1"/>
  <c r="CY47" i="21"/>
  <c r="CY16" i="21" s="1"/>
  <c r="CF46" i="21"/>
  <c r="CF15" i="21" s="1"/>
  <c r="BN46" i="21"/>
  <c r="BN15" i="21" s="1"/>
  <c r="DM47" i="21"/>
  <c r="DM16" i="21" s="1"/>
  <c r="Y47" i="21"/>
  <c r="Y16" i="21" s="1"/>
  <c r="CG46" i="21"/>
  <c r="CG15" i="21" s="1"/>
  <c r="AC44" i="21"/>
  <c r="AR46" i="21"/>
  <c r="AR15" i="21" s="1"/>
  <c r="BI46" i="21"/>
  <c r="BI15" i="21" s="1"/>
  <c r="BK46" i="21"/>
  <c r="BK15" i="21" s="1"/>
  <c r="DJ46" i="21"/>
  <c r="DJ15" i="21" s="1"/>
  <c r="EB46" i="21"/>
  <c r="EB15" i="21" s="1"/>
  <c r="AH47" i="21"/>
  <c r="AH16" i="21" s="1"/>
  <c r="BU47" i="21"/>
  <c r="BU16" i="21" s="1"/>
  <c r="K43" i="21"/>
  <c r="L43" i="21"/>
  <c r="T43" i="21" s="1"/>
  <c r="J43" i="21"/>
  <c r="Q43" i="21" s="1"/>
  <c r="EM46" i="21"/>
  <c r="EM15" i="21" s="1"/>
  <c r="BF46" i="21"/>
  <c r="BF15" i="21" s="1"/>
  <c r="BQ47" i="21"/>
  <c r="BQ16" i="21" s="1"/>
  <c r="CT47" i="21"/>
  <c r="CT16" i="21" s="1"/>
  <c r="EL47" i="21"/>
  <c r="EL16" i="21"/>
  <c r="CR47" i="21"/>
  <c r="CR16" i="21" s="1"/>
  <c r="DN46" i="21"/>
  <c r="DN15" i="21" s="1"/>
  <c r="EF46" i="21"/>
  <c r="EF15" i="21" s="1"/>
  <c r="BR46" i="21"/>
  <c r="BR15" i="21" s="1"/>
  <c r="CM48" i="21"/>
  <c r="CM17" i="21" s="1"/>
  <c r="CV47" i="21"/>
  <c r="CV16" i="21" s="1"/>
  <c r="EK46" i="21"/>
  <c r="EK15" i="21" s="1"/>
  <c r="AT46" i="21"/>
  <c r="AT15" i="21"/>
  <c r="CL46" i="21"/>
  <c r="CL15" i="21" s="1"/>
  <c r="DG46" i="21"/>
  <c r="DG15" i="21" s="1"/>
  <c r="AX46" i="21"/>
  <c r="AX15" i="21" s="1"/>
  <c r="CD46" i="21"/>
  <c r="CD15" i="21" s="1"/>
  <c r="DB46" i="21"/>
  <c r="DB15" i="21" s="1"/>
  <c r="DH46" i="21"/>
  <c r="DH15" i="21"/>
  <c r="CO46" i="21"/>
  <c r="CO15" i="21"/>
  <c r="BX46" i="21"/>
  <c r="BX15" i="21" s="1"/>
  <c r="AA47" i="21"/>
  <c r="AA16" i="21" s="1"/>
  <c r="EH47" i="21"/>
  <c r="EH16" i="21" s="1"/>
  <c r="DZ46" i="21"/>
  <c r="DZ15" i="21" s="1"/>
  <c r="BL46" i="21"/>
  <c r="BL15" i="21" s="1"/>
  <c r="DY46" i="21"/>
  <c r="DY15" i="21"/>
  <c r="CS47" i="21"/>
  <c r="CS16" i="21" s="1"/>
  <c r="CU47" i="21"/>
  <c r="CU16" i="21" s="1"/>
  <c r="AI47" i="21"/>
  <c r="AI16" i="21" s="1"/>
  <c r="DS47" i="21"/>
  <c r="DS16" i="21"/>
  <c r="BC47" i="21"/>
  <c r="BC16" i="21" s="1"/>
  <c r="CW46" i="21"/>
  <c r="CW15" i="21" s="1"/>
  <c r="DE47" i="21"/>
  <c r="DE16" i="21" s="1"/>
  <c r="AL47" i="21"/>
  <c r="AL16" i="21" s="1"/>
  <c r="DR47" i="21"/>
  <c r="DR16" i="21" s="1"/>
  <c r="K38" i="1"/>
  <c r="X38" i="1" s="1"/>
  <c r="L38" i="1"/>
  <c r="Y38" i="1" s="1"/>
  <c r="T159" i="1"/>
  <c r="S159" i="1"/>
  <c r="S158" i="1"/>
  <c r="S161" i="1" s="1"/>
  <c r="Q73" i="1"/>
  <c r="Q74" i="1" s="1"/>
  <c r="Q75" i="1" s="1"/>
  <c r="Q76" i="1" s="1"/>
  <c r="Q77" i="1" s="1"/>
  <c r="U73" i="1"/>
  <c r="M8" i="1"/>
  <c r="M9" i="1" s="1"/>
  <c r="U7" i="1"/>
  <c r="Q82" i="1"/>
  <c r="Q83" i="1" s="1"/>
  <c r="U82" i="1"/>
  <c r="Q65" i="1"/>
  <c r="Q66" i="1" s="1"/>
  <c r="Q67" i="1" s="1"/>
  <c r="U65" i="1"/>
  <c r="Q109" i="1"/>
  <c r="Q110" i="1" s="1"/>
  <c r="U109" i="1"/>
  <c r="U113" i="1"/>
  <c r="Q113" i="1"/>
  <c r="Q114" i="1" s="1"/>
  <c r="Q115" i="1" s="1"/>
  <c r="Q116" i="1" s="1"/>
  <c r="Q117" i="1" s="1"/>
  <c r="Q136" i="1"/>
  <c r="Q137" i="1" s="1"/>
  <c r="Q138" i="1" s="1"/>
  <c r="U136" i="1"/>
  <c r="Q143" i="1"/>
  <c r="Q144" i="1" s="1"/>
  <c r="U143" i="1"/>
  <c r="T158" i="1"/>
  <c r="T161" i="1" s="1"/>
  <c r="Q52" i="1"/>
  <c r="U52" i="1"/>
  <c r="Q53" i="1"/>
  <c r="M10" i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M154" i="1" s="1"/>
  <c r="M155" i="1" s="1"/>
  <c r="M156" i="1" s="1"/>
  <c r="M157" i="1" s="1"/>
  <c r="R43" i="21" l="1"/>
  <c r="BA46" i="21"/>
  <c r="BA15" i="21"/>
  <c r="AZ46" i="21"/>
  <c r="AZ15" i="21" s="1"/>
  <c r="AJ46" i="21"/>
  <c r="AJ15" i="21" s="1"/>
  <c r="DV47" i="21"/>
  <c r="DV16" i="21" s="1"/>
  <c r="DL47" i="21"/>
  <c r="DL16" i="21" s="1"/>
  <c r="DX48" i="21"/>
  <c r="DX17" i="21"/>
  <c r="CN48" i="21"/>
  <c r="CN17" i="21"/>
  <c r="AD47" i="21"/>
  <c r="AD16" i="21" s="1"/>
  <c r="AR47" i="21"/>
  <c r="AR16" i="21" s="1"/>
  <c r="AX47" i="21"/>
  <c r="AX16" i="21" s="1"/>
  <c r="EG48" i="21"/>
  <c r="EG17" i="21" s="1"/>
  <c r="AN47" i="21"/>
  <c r="AN16" i="21" s="1"/>
  <c r="CH48" i="21"/>
  <c r="CH17" i="21"/>
  <c r="DN47" i="21"/>
  <c r="DN16" i="21"/>
  <c r="CQ47" i="21"/>
  <c r="CQ16" i="21" s="1"/>
  <c r="BN47" i="21"/>
  <c r="BN16" i="21" s="1"/>
  <c r="AE47" i="21"/>
  <c r="AE16" i="21" s="1"/>
  <c r="EF47" i="21"/>
  <c r="EF16" i="21" s="1"/>
  <c r="BZ47" i="21"/>
  <c r="BZ16" i="21" s="1"/>
  <c r="AK48" i="21"/>
  <c r="AK17" i="21" s="1"/>
  <c r="DJ47" i="21"/>
  <c r="DJ16" i="21" s="1"/>
  <c r="AV48" i="21"/>
  <c r="AV17" i="21" s="1"/>
  <c r="AQ47" i="21"/>
  <c r="AQ16" i="21" s="1"/>
  <c r="Z48" i="21"/>
  <c r="Z17" i="21" s="1"/>
  <c r="W47" i="21"/>
  <c r="W16" i="21" s="1"/>
  <c r="EH48" i="21"/>
  <c r="EH17" i="21" s="1"/>
  <c r="CX48" i="21"/>
  <c r="CX17" i="21" s="1"/>
  <c r="AH48" i="21"/>
  <c r="AH17" i="21" s="1"/>
  <c r="CS48" i="21"/>
  <c r="CS17" i="21" s="1"/>
  <c r="BB48" i="21"/>
  <c r="BB17" i="21" s="1"/>
  <c r="CP47" i="21"/>
  <c r="CP16" i="21" s="1"/>
  <c r="EA47" i="21"/>
  <c r="EA16" i="21" s="1"/>
  <c r="CU48" i="21"/>
  <c r="CU17" i="21" s="1"/>
  <c r="BX47" i="21"/>
  <c r="BX16" i="21" s="1"/>
  <c r="Y48" i="21"/>
  <c r="Y17" i="21" s="1"/>
  <c r="DO48" i="21"/>
  <c r="DO17" i="21" s="1"/>
  <c r="AM47" i="21"/>
  <c r="AM16" i="21" s="1"/>
  <c r="DM48" i="21"/>
  <c r="DM17" i="21" s="1"/>
  <c r="EK47" i="21"/>
  <c r="EK16" i="21" s="1"/>
  <c r="CT48" i="21"/>
  <c r="CT17" i="21" s="1"/>
  <c r="BS47" i="21"/>
  <c r="BS16" i="21" s="1"/>
  <c r="BP47" i="21"/>
  <c r="BP16" i="21" s="1"/>
  <c r="EI47" i="21"/>
  <c r="EI16" i="21" s="1"/>
  <c r="DC47" i="21"/>
  <c r="DC16" i="21"/>
  <c r="CG47" i="21"/>
  <c r="CG16" i="21" s="1"/>
  <c r="DQ48" i="21"/>
  <c r="DQ17" i="21" s="1"/>
  <c r="N45" i="21"/>
  <c r="BV48" i="21"/>
  <c r="BV17" i="21" s="1"/>
  <c r="BG47" i="21"/>
  <c r="BG16" i="21" s="1"/>
  <c r="EJ47" i="21"/>
  <c r="EJ16" i="21" s="1"/>
  <c r="CW47" i="21"/>
  <c r="CW16" i="21" s="1"/>
  <c r="BQ48" i="21"/>
  <c r="BQ17" i="21" s="1"/>
  <c r="DD48" i="21"/>
  <c r="DD17" i="21" s="1"/>
  <c r="BD49" i="21"/>
  <c r="BD18" i="21" s="1"/>
  <c r="ED47" i="21"/>
  <c r="ED16" i="21" s="1"/>
  <c r="BY47" i="21"/>
  <c r="BY16" i="21" s="1"/>
  <c r="CC48" i="21"/>
  <c r="CC17" i="21"/>
  <c r="CR48" i="21"/>
  <c r="CR17" i="21" s="1"/>
  <c r="AS48" i="21"/>
  <c r="AS17" i="21" s="1"/>
  <c r="AA48" i="21"/>
  <c r="AA17" i="21" s="1"/>
  <c r="J44" i="21"/>
  <c r="Q44" i="21" s="1"/>
  <c r="K44" i="21"/>
  <c r="L44" i="21"/>
  <c r="T44" i="21" s="1"/>
  <c r="CL47" i="21"/>
  <c r="CL16" i="21" s="1"/>
  <c r="DB47" i="21"/>
  <c r="DB16" i="21" s="1"/>
  <c r="X47" i="21"/>
  <c r="X16" i="21" s="1"/>
  <c r="BT48" i="21"/>
  <c r="BT17" i="21" s="1"/>
  <c r="EL48" i="21"/>
  <c r="EL17" i="21" s="1"/>
  <c r="CF47" i="21"/>
  <c r="CF16" i="21" s="1"/>
  <c r="DG47" i="21"/>
  <c r="DG16" i="21" s="1"/>
  <c r="DR48" i="21"/>
  <c r="DR17" i="21"/>
  <c r="DE48" i="21"/>
  <c r="DE17" i="21" s="1"/>
  <c r="CV48" i="21"/>
  <c r="CV17" i="21" s="1"/>
  <c r="BK47" i="21"/>
  <c r="BK16" i="21" s="1"/>
  <c r="BC48" i="21"/>
  <c r="BC17" i="21" s="1"/>
  <c r="CM49" i="21"/>
  <c r="CM18" i="21" s="1"/>
  <c r="DW47" i="21"/>
  <c r="DW16" i="21"/>
  <c r="CI47" i="21"/>
  <c r="CI16" i="21" s="1"/>
  <c r="EC47" i="21"/>
  <c r="EC16" i="21"/>
  <c r="DP48" i="21"/>
  <c r="DP17" i="21" s="1"/>
  <c r="CZ47" i="21"/>
  <c r="CZ16" i="21" s="1"/>
  <c r="BE49" i="21"/>
  <c r="BE18" i="21" s="1"/>
  <c r="BI47" i="21"/>
  <c r="BI16" i="21" s="1"/>
  <c r="DZ47" i="21"/>
  <c r="DZ16" i="21"/>
  <c r="BR47" i="21"/>
  <c r="BR16" i="21" s="1"/>
  <c r="EM47" i="21"/>
  <c r="EM16" i="21" s="1"/>
  <c r="V47" i="21"/>
  <c r="V16" i="21" s="1"/>
  <c r="BJ48" i="21"/>
  <c r="BJ17" i="21"/>
  <c r="BW47" i="21"/>
  <c r="BW16" i="21" s="1"/>
  <c r="AW47" i="21"/>
  <c r="AW16" i="21" s="1"/>
  <c r="AB49" i="21"/>
  <c r="AB18" i="21" s="1"/>
  <c r="AO48" i="21"/>
  <c r="AO17" i="21" s="1"/>
  <c r="AU47" i="21"/>
  <c r="AU16" i="21" s="1"/>
  <c r="DK48" i="21"/>
  <c r="DK17" i="21" s="1"/>
  <c r="BH47" i="21"/>
  <c r="BH16" i="21"/>
  <c r="AF48" i="21"/>
  <c r="AF17" i="21" s="1"/>
  <c r="BU48" i="21"/>
  <c r="BU17" i="21"/>
  <c r="CK48" i="21"/>
  <c r="CK17" i="21"/>
  <c r="AL48" i="21"/>
  <c r="AL17" i="21" s="1"/>
  <c r="CA47" i="21"/>
  <c r="CA16" i="21"/>
  <c r="DY47" i="21"/>
  <c r="DY16" i="21" s="1"/>
  <c r="DH47" i="21"/>
  <c r="DH16" i="21" s="1"/>
  <c r="DA49" i="21"/>
  <c r="DA18" i="21" s="1"/>
  <c r="CY48" i="21"/>
  <c r="CY17" i="21" s="1"/>
  <c r="DS48" i="21"/>
  <c r="DS17" i="21" s="1"/>
  <c r="CD47" i="21"/>
  <c r="CD16" i="21" s="1"/>
  <c r="DF49" i="21"/>
  <c r="DF18" i="21"/>
  <c r="CJ47" i="21"/>
  <c r="CJ16" i="21" s="1"/>
  <c r="CB48" i="21"/>
  <c r="CB17" i="21" s="1"/>
  <c r="EB47" i="21"/>
  <c r="EB16" i="21" s="1"/>
  <c r="CO47" i="21"/>
  <c r="CO16" i="21"/>
  <c r="BL47" i="21"/>
  <c r="BL16" i="21" s="1"/>
  <c r="BF47" i="21"/>
  <c r="BF16" i="21" s="1"/>
  <c r="AI48" i="21"/>
  <c r="AI17" i="21" s="1"/>
  <c r="AG47" i="21"/>
  <c r="AG16" i="21"/>
  <c r="BO47" i="21"/>
  <c r="BO16" i="21" s="1"/>
  <c r="EE47" i="21"/>
  <c r="EE16" i="21" s="1"/>
  <c r="AY47" i="21"/>
  <c r="AY16" i="21" s="1"/>
  <c r="DT49" i="21"/>
  <c r="DT18" i="21" s="1"/>
  <c r="CE47" i="21"/>
  <c r="CE16" i="21" s="1"/>
  <c r="AP47" i="21"/>
  <c r="AP16" i="21" s="1"/>
  <c r="DI47" i="21"/>
  <c r="DI16" i="21" s="1"/>
  <c r="DU47" i="21"/>
  <c r="DU16" i="21" s="1"/>
  <c r="BM47" i="21"/>
  <c r="BM16" i="21" s="1"/>
  <c r="AT47" i="21"/>
  <c r="AT16" i="21" s="1"/>
  <c r="AC13" i="21"/>
  <c r="L39" i="1"/>
  <c r="Y39" i="1" s="1"/>
  <c r="K39" i="1"/>
  <c r="X39" i="1" s="1"/>
  <c r="U159" i="1"/>
  <c r="U158" i="1"/>
  <c r="U161" i="1" s="1"/>
  <c r="Q54" i="1"/>
  <c r="Q55" i="1" s="1"/>
  <c r="Q56" i="1" s="1"/>
  <c r="DL48" i="21" l="1"/>
  <c r="DL17" i="21" s="1"/>
  <c r="AJ47" i="21"/>
  <c r="AJ16" i="21"/>
  <c r="DV48" i="21"/>
  <c r="DV17" i="21" s="1"/>
  <c r="AZ47" i="21"/>
  <c r="AZ16" i="21" s="1"/>
  <c r="BA47" i="21"/>
  <c r="BA16" i="21" s="1"/>
  <c r="AI49" i="21"/>
  <c r="AI18" i="21"/>
  <c r="DD49" i="21"/>
  <c r="DD18" i="21"/>
  <c r="BF48" i="21"/>
  <c r="BF17" i="21" s="1"/>
  <c r="BK48" i="21"/>
  <c r="BK17" i="21" s="1"/>
  <c r="AE48" i="21"/>
  <c r="AE17" i="21" s="1"/>
  <c r="DI48" i="21"/>
  <c r="DI17" i="21" s="1"/>
  <c r="AP48" i="21"/>
  <c r="AP17" i="21" s="1"/>
  <c r="EB48" i="21"/>
  <c r="EB17" i="21" s="1"/>
  <c r="AK49" i="21"/>
  <c r="AK18" i="21" s="1"/>
  <c r="BL48" i="21"/>
  <c r="BL17" i="21"/>
  <c r="CH49" i="21"/>
  <c r="CH18" i="21"/>
  <c r="DJ48" i="21"/>
  <c r="DJ17" i="21" s="1"/>
  <c r="DZ48" i="21"/>
  <c r="DZ17" i="21" s="1"/>
  <c r="AB50" i="21"/>
  <c r="AB19" i="21"/>
  <c r="CO48" i="21"/>
  <c r="CO17" i="21" s="1"/>
  <c r="BE50" i="21"/>
  <c r="BE19" i="21" s="1"/>
  <c r="AO49" i="21"/>
  <c r="AO18" i="21" s="1"/>
  <c r="BI48" i="21"/>
  <c r="BI17" i="21" s="1"/>
  <c r="R44" i="21"/>
  <c r="AW48" i="21"/>
  <c r="AW17" i="21" s="1"/>
  <c r="AL49" i="21"/>
  <c r="AL18" i="21" s="1"/>
  <c r="CK49" i="21"/>
  <c r="CK18" i="21" s="1"/>
  <c r="AS49" i="21"/>
  <c r="AS18" i="21" s="1"/>
  <c r="CC49" i="21"/>
  <c r="CC18" i="21"/>
  <c r="BG48" i="21"/>
  <c r="BG17" i="21" s="1"/>
  <c r="AM48" i="21"/>
  <c r="AM17" i="21" s="1"/>
  <c r="DS49" i="21"/>
  <c r="DS18" i="21" s="1"/>
  <c r="DT50" i="21"/>
  <c r="DT19" i="21"/>
  <c r="BZ48" i="21"/>
  <c r="BZ17" i="21" s="1"/>
  <c r="DA50" i="21"/>
  <c r="DA19" i="21" s="1"/>
  <c r="BX48" i="21"/>
  <c r="BX17" i="21" s="1"/>
  <c r="EE48" i="21"/>
  <c r="EE17" i="21" s="1"/>
  <c r="X48" i="21"/>
  <c r="X17" i="21" s="1"/>
  <c r="W48" i="21"/>
  <c r="W17" i="21" s="1"/>
  <c r="AR48" i="21"/>
  <c r="AR17" i="21"/>
  <c r="DO49" i="21"/>
  <c r="DO18" i="21"/>
  <c r="Y49" i="21"/>
  <c r="Y18" i="21" s="1"/>
  <c r="BW48" i="21"/>
  <c r="BW17" i="21" s="1"/>
  <c r="DE49" i="21"/>
  <c r="DE18" i="21" s="1"/>
  <c r="CM50" i="21"/>
  <c r="CM19" i="21" s="1"/>
  <c r="BC49" i="21"/>
  <c r="BC18" i="21" s="1"/>
  <c r="AC45" i="21"/>
  <c r="AC14" i="21"/>
  <c r="AY48" i="21"/>
  <c r="AY17" i="21" s="1"/>
  <c r="EF48" i="21"/>
  <c r="EF17" i="21" s="1"/>
  <c r="BO48" i="21"/>
  <c r="BO17" i="21" s="1"/>
  <c r="CD48" i="21"/>
  <c r="CD17" i="21" s="1"/>
  <c r="BQ49" i="21"/>
  <c r="BQ18" i="21" s="1"/>
  <c r="EL49" i="21"/>
  <c r="EL18" i="21" s="1"/>
  <c r="CZ48" i="21"/>
  <c r="CZ17" i="21"/>
  <c r="BP48" i="21"/>
  <c r="BP17" i="21" s="1"/>
  <c r="AF49" i="21"/>
  <c r="AF18" i="21"/>
  <c r="BM48" i="21"/>
  <c r="BM17" i="21" s="1"/>
  <c r="BV49" i="21"/>
  <c r="BV18" i="21"/>
  <c r="V48" i="21"/>
  <c r="V17" i="21" s="1"/>
  <c r="EA48" i="21"/>
  <c r="EA17" i="21" s="1"/>
  <c r="Z49" i="21"/>
  <c r="Z18" i="21"/>
  <c r="DU48" i="21"/>
  <c r="DU17" i="21" s="1"/>
  <c r="AG48" i="21"/>
  <c r="AG17" i="21" s="1"/>
  <c r="DF50" i="21"/>
  <c r="DF19" i="21" s="1"/>
  <c r="ED48" i="21"/>
  <c r="ED17" i="21" s="1"/>
  <c r="O45" i="21"/>
  <c r="CS49" i="21"/>
  <c r="CS18" i="21"/>
  <c r="AN48" i="21"/>
  <c r="AN17" i="21" s="1"/>
  <c r="EG49" i="21"/>
  <c r="EG18" i="21" s="1"/>
  <c r="CV49" i="21"/>
  <c r="CV18" i="21" s="1"/>
  <c r="BJ49" i="21"/>
  <c r="BJ18" i="21" s="1"/>
  <c r="DH48" i="21"/>
  <c r="DH17" i="21" s="1"/>
  <c r="EC48" i="21"/>
  <c r="EC17" i="21" s="1"/>
  <c r="DB48" i="21"/>
  <c r="DB17" i="21" s="1"/>
  <c r="CT49" i="21"/>
  <c r="CT18" i="21" s="1"/>
  <c r="AD48" i="21"/>
  <c r="AD17" i="21" s="1"/>
  <c r="DY48" i="21"/>
  <c r="DY17" i="21" s="1"/>
  <c r="DK49" i="21"/>
  <c r="DK18" i="21"/>
  <c r="EM48" i="21"/>
  <c r="EM17" i="21"/>
  <c r="CI48" i="21"/>
  <c r="CI17" i="21" s="1"/>
  <c r="CL48" i="21"/>
  <c r="CL17" i="21" s="1"/>
  <c r="DQ49" i="21"/>
  <c r="DQ18" i="21" s="1"/>
  <c r="EK48" i="21"/>
  <c r="EK17" i="21" s="1"/>
  <c r="CP48" i="21"/>
  <c r="CP17" i="21" s="1"/>
  <c r="AQ48" i="21"/>
  <c r="AQ17" i="21" s="1"/>
  <c r="CQ48" i="21"/>
  <c r="CQ17" i="21" s="1"/>
  <c r="CN49" i="21"/>
  <c r="CN18" i="21" s="1"/>
  <c r="DC48" i="21"/>
  <c r="DC17" i="21" s="1"/>
  <c r="CX49" i="21"/>
  <c r="CX18" i="21" s="1"/>
  <c r="BU49" i="21"/>
  <c r="BU18" i="21" s="1"/>
  <c r="BT49" i="21"/>
  <c r="BT18" i="21" s="1"/>
  <c r="DP49" i="21"/>
  <c r="DP18" i="21"/>
  <c r="CJ48" i="21"/>
  <c r="CJ17" i="21" s="1"/>
  <c r="BY48" i="21"/>
  <c r="BY17" i="21" s="1"/>
  <c r="BH48" i="21"/>
  <c r="BH17" i="21" s="1"/>
  <c r="BN48" i="21"/>
  <c r="BN17" i="21" s="1"/>
  <c r="BD50" i="21"/>
  <c r="BD19" i="21"/>
  <c r="DG48" i="21"/>
  <c r="DG17" i="21" s="1"/>
  <c r="CF48" i="21"/>
  <c r="CF17" i="21" s="1"/>
  <c r="CY49" i="21"/>
  <c r="CY18" i="21" s="1"/>
  <c r="EI48" i="21"/>
  <c r="EI17" i="21" s="1"/>
  <c r="CR49" i="21"/>
  <c r="CR18" i="21" s="1"/>
  <c r="EH49" i="21"/>
  <c r="EH18" i="21" s="1"/>
  <c r="CB49" i="21"/>
  <c r="CB18" i="21" s="1"/>
  <c r="BS48" i="21"/>
  <c r="BS17" i="21" s="1"/>
  <c r="CA48" i="21"/>
  <c r="CA17" i="21" s="1"/>
  <c r="AU48" i="21"/>
  <c r="AU17" i="21" s="1"/>
  <c r="BR48" i="21"/>
  <c r="BR17" i="21" s="1"/>
  <c r="DW48" i="21"/>
  <c r="DW17" i="21" s="1"/>
  <c r="DR49" i="21"/>
  <c r="DR18" i="21" s="1"/>
  <c r="CG48" i="21"/>
  <c r="CG17" i="21" s="1"/>
  <c r="DM49" i="21"/>
  <c r="DM18" i="21" s="1"/>
  <c r="BB49" i="21"/>
  <c r="BB18" i="21" s="1"/>
  <c r="AV49" i="21"/>
  <c r="AV18" i="21" s="1"/>
  <c r="DN48" i="21"/>
  <c r="DN17" i="21" s="1"/>
  <c r="DX49" i="21"/>
  <c r="DX18" i="21" s="1"/>
  <c r="CE48" i="21"/>
  <c r="CE17" i="21" s="1"/>
  <c r="AA49" i="21"/>
  <c r="AA18" i="21" s="1"/>
  <c r="AH49" i="21"/>
  <c r="AH18" i="21" s="1"/>
  <c r="CW48" i="21"/>
  <c r="CW17" i="21" s="1"/>
  <c r="EJ48" i="21"/>
  <c r="EJ17" i="21" s="1"/>
  <c r="AX48" i="21"/>
  <c r="AX17" i="21" s="1"/>
  <c r="AT48" i="21"/>
  <c r="AT17" i="21" s="1"/>
  <c r="CU49" i="21"/>
  <c r="CU18" i="21" s="1"/>
  <c r="K40" i="1"/>
  <c r="X40" i="1" s="1"/>
  <c r="L40" i="1"/>
  <c r="Y40" i="1" s="1"/>
  <c r="N46" i="21" l="1"/>
  <c r="O46" i="21" s="1"/>
  <c r="BA48" i="21"/>
  <c r="BA17" i="21"/>
  <c r="BA49" i="21" s="1"/>
  <c r="BA18" i="21" s="1"/>
  <c r="BA50" i="21" s="1"/>
  <c r="BA19" i="21" s="1"/>
  <c r="AZ48" i="21"/>
  <c r="AZ17" i="21" s="1"/>
  <c r="DV49" i="21"/>
  <c r="DV18" i="21" s="1"/>
  <c r="DL49" i="21"/>
  <c r="DL18" i="21" s="1"/>
  <c r="AJ48" i="21"/>
  <c r="AJ17" i="21" s="1"/>
  <c r="AJ49" i="21" s="1"/>
  <c r="AJ18" i="21" s="1"/>
  <c r="AJ50" i="21" s="1"/>
  <c r="CQ49" i="21"/>
  <c r="CQ18" i="21"/>
  <c r="BY49" i="21"/>
  <c r="BY18" i="21" s="1"/>
  <c r="BG49" i="21"/>
  <c r="BG18" i="21" s="1"/>
  <c r="BQ50" i="21"/>
  <c r="BQ19" i="21" s="1"/>
  <c r="CW49" i="21"/>
  <c r="CW18" i="21" s="1"/>
  <c r="BF49" i="21"/>
  <c r="BF18" i="21"/>
  <c r="CM51" i="21"/>
  <c r="CM20" i="21"/>
  <c r="BH49" i="21"/>
  <c r="BH18" i="21"/>
  <c r="BZ49" i="21"/>
  <c r="BZ18" i="21"/>
  <c r="AA50" i="21"/>
  <c r="AA19" i="21" s="1"/>
  <c r="BI49" i="21"/>
  <c r="BI18" i="21" s="1"/>
  <c r="CN50" i="21"/>
  <c r="CN19" i="21" s="1"/>
  <c r="EB49" i="21"/>
  <c r="EB18" i="21" s="1"/>
  <c r="AP49" i="21"/>
  <c r="AP18" i="21" s="1"/>
  <c r="BX49" i="21"/>
  <c r="BX18" i="21" s="1"/>
  <c r="AS50" i="21"/>
  <c r="AS19" i="21" s="1"/>
  <c r="V49" i="21"/>
  <c r="V18" i="21" s="1"/>
  <c r="BJ50" i="21"/>
  <c r="BJ19" i="21" s="1"/>
  <c r="AB51" i="21"/>
  <c r="AB20" i="21" s="1"/>
  <c r="DI49" i="21"/>
  <c r="DI18" i="21" s="1"/>
  <c r="DM50" i="21"/>
  <c r="DM19" i="21" s="1"/>
  <c r="EC49" i="21"/>
  <c r="EC18" i="21"/>
  <c r="EE49" i="21"/>
  <c r="EE18" i="21" s="1"/>
  <c r="CI49" i="21"/>
  <c r="CI18" i="21" s="1"/>
  <c r="BO49" i="21"/>
  <c r="BO18" i="21" s="1"/>
  <c r="BM49" i="21"/>
  <c r="BM18" i="21"/>
  <c r="EF49" i="21"/>
  <c r="EF18" i="21" s="1"/>
  <c r="Y50" i="21"/>
  <c r="Y19" i="21" s="1"/>
  <c r="DA51" i="21"/>
  <c r="DA20" i="21"/>
  <c r="CK50" i="21"/>
  <c r="CK19" i="21" s="1"/>
  <c r="BN49" i="21"/>
  <c r="BN18" i="21" s="1"/>
  <c r="CG49" i="21"/>
  <c r="CG18" i="21"/>
  <c r="DW49" i="21"/>
  <c r="DW18" i="21" s="1"/>
  <c r="DZ49" i="21"/>
  <c r="DZ18" i="21" s="1"/>
  <c r="AE49" i="21"/>
  <c r="AE18" i="21" s="1"/>
  <c r="CO49" i="21"/>
  <c r="CO18" i="21" s="1"/>
  <c r="CE49" i="21"/>
  <c r="CE18" i="21"/>
  <c r="AY49" i="21"/>
  <c r="AY18" i="21"/>
  <c r="DO50" i="21"/>
  <c r="DO19" i="21"/>
  <c r="AL50" i="21"/>
  <c r="AL19" i="21"/>
  <c r="CJ49" i="21"/>
  <c r="CJ18" i="21" s="1"/>
  <c r="DP50" i="21"/>
  <c r="DP19" i="21" s="1"/>
  <c r="DJ49" i="21"/>
  <c r="DJ18" i="21"/>
  <c r="BK49" i="21"/>
  <c r="BK18" i="21" s="1"/>
  <c r="ED49" i="21"/>
  <c r="ED18" i="21" s="1"/>
  <c r="CD49" i="21"/>
  <c r="CD18" i="21" s="1"/>
  <c r="BW49" i="21"/>
  <c r="BW18" i="21" s="1"/>
  <c r="DF51" i="21"/>
  <c r="DF20" i="21" s="1"/>
  <c r="AF50" i="21"/>
  <c r="AF19" i="21"/>
  <c r="DU49" i="21"/>
  <c r="DU18" i="21" s="1"/>
  <c r="BP49" i="21"/>
  <c r="BP18" i="21" s="1"/>
  <c r="AR49" i="21"/>
  <c r="AR18" i="21" s="1"/>
  <c r="DT51" i="21"/>
  <c r="DT20" i="21"/>
  <c r="AW49" i="21"/>
  <c r="AW18" i="21" s="1"/>
  <c r="EM49" i="21"/>
  <c r="EM18" i="21"/>
  <c r="EI49" i="21"/>
  <c r="EI18" i="21" s="1"/>
  <c r="BR49" i="21"/>
  <c r="BR18" i="21" s="1"/>
  <c r="AX49" i="21"/>
  <c r="AX18" i="21" s="1"/>
  <c r="BT50" i="21"/>
  <c r="BT19" i="21" s="1"/>
  <c r="CH50" i="21"/>
  <c r="CH19" i="21"/>
  <c r="DC49" i="21"/>
  <c r="DC18" i="21"/>
  <c r="CC50" i="21"/>
  <c r="CC19" i="21" s="1"/>
  <c r="AH50" i="21"/>
  <c r="AH19" i="21" s="1"/>
  <c r="AG49" i="21"/>
  <c r="AG18" i="21" s="1"/>
  <c r="DX50" i="21"/>
  <c r="DX19" i="21" s="1"/>
  <c r="DN49" i="21"/>
  <c r="DN18" i="21" s="1"/>
  <c r="AU49" i="21"/>
  <c r="AU18" i="21" s="1"/>
  <c r="Z50" i="21"/>
  <c r="Z19" i="21" s="1"/>
  <c r="CZ49" i="21"/>
  <c r="CZ18" i="21" s="1"/>
  <c r="AC46" i="21"/>
  <c r="AC15" i="21" s="1"/>
  <c r="W49" i="21"/>
  <c r="W18" i="21" s="1"/>
  <c r="DS50" i="21"/>
  <c r="DS19" i="21" s="1"/>
  <c r="BE51" i="21"/>
  <c r="BE20" i="21"/>
  <c r="DR50" i="21"/>
  <c r="DR19" i="21" s="1"/>
  <c r="CU50" i="21"/>
  <c r="CU19" i="21" s="1"/>
  <c r="CY50" i="21"/>
  <c r="CY19" i="21" s="1"/>
  <c r="CF49" i="21"/>
  <c r="CF18" i="21" s="1"/>
  <c r="EJ49" i="21"/>
  <c r="EJ18" i="21" s="1"/>
  <c r="CA49" i="21"/>
  <c r="CA18" i="21" s="1"/>
  <c r="DG49" i="21"/>
  <c r="DG18" i="21" s="1"/>
  <c r="BU50" i="21"/>
  <c r="BU19" i="21" s="1"/>
  <c r="DQ50" i="21"/>
  <c r="DQ19" i="21" s="1"/>
  <c r="CT50" i="21"/>
  <c r="CT19" i="21"/>
  <c r="CS50" i="21"/>
  <c r="CS19" i="21" s="1"/>
  <c r="J45" i="21"/>
  <c r="Q45" i="21" s="1"/>
  <c r="L45" i="21"/>
  <c r="T45" i="21" s="1"/>
  <c r="K45" i="21"/>
  <c r="BL49" i="21"/>
  <c r="BL18" i="21" s="1"/>
  <c r="DD50" i="21"/>
  <c r="DD19" i="21" s="1"/>
  <c r="CB50" i="21"/>
  <c r="CB19" i="21" s="1"/>
  <c r="DE50" i="21"/>
  <c r="DE19" i="21" s="1"/>
  <c r="DH49" i="21"/>
  <c r="DH18" i="21" s="1"/>
  <c r="BV50" i="21"/>
  <c r="BV19" i="21" s="1"/>
  <c r="DK50" i="21"/>
  <c r="DK19" i="21" s="1"/>
  <c r="CP49" i="21"/>
  <c r="CP18" i="21"/>
  <c r="AD49" i="21"/>
  <c r="AD18" i="21" s="1"/>
  <c r="EA49" i="21"/>
  <c r="EA18" i="21" s="1"/>
  <c r="EL50" i="21"/>
  <c r="EL19" i="21" s="1"/>
  <c r="BC50" i="21"/>
  <c r="BC19" i="21" s="1"/>
  <c r="X49" i="21"/>
  <c r="X18" i="21" s="1"/>
  <c r="AM49" i="21"/>
  <c r="AM18" i="21" s="1"/>
  <c r="EH50" i="21"/>
  <c r="EH19" i="21" s="1"/>
  <c r="AQ49" i="21"/>
  <c r="AQ18" i="21" s="1"/>
  <c r="AT49" i="21"/>
  <c r="AT18" i="21" s="1"/>
  <c r="DY49" i="21"/>
  <c r="DY18" i="21" s="1"/>
  <c r="EK49" i="21"/>
  <c r="EK18" i="21" s="1"/>
  <c r="BB50" i="21"/>
  <c r="BB19" i="21" s="1"/>
  <c r="BS49" i="21"/>
  <c r="BS18" i="21" s="1"/>
  <c r="BD51" i="21"/>
  <c r="BD20" i="21" s="1"/>
  <c r="CX50" i="21"/>
  <c r="CX19" i="21" s="1"/>
  <c r="CL49" i="21"/>
  <c r="CL18" i="21" s="1"/>
  <c r="DB49" i="21"/>
  <c r="DB18" i="21" s="1"/>
  <c r="AO50" i="21"/>
  <c r="AO19" i="21" s="1"/>
  <c r="AK50" i="21"/>
  <c r="AK19" i="21"/>
  <c r="AI50" i="21"/>
  <c r="AI19" i="21" s="1"/>
  <c r="CR50" i="21"/>
  <c r="CR19" i="21" s="1"/>
  <c r="CV50" i="21"/>
  <c r="CV19" i="21" s="1"/>
  <c r="EG50" i="21"/>
  <c r="EG19" i="21" s="1"/>
  <c r="AN49" i="21"/>
  <c r="AN18" i="21" s="1"/>
  <c r="AV50" i="21"/>
  <c r="AV19" i="21"/>
  <c r="L41" i="1"/>
  <c r="Y41" i="1" s="1"/>
  <c r="K41" i="1"/>
  <c r="X41" i="1" s="1"/>
  <c r="N47" i="21" l="1"/>
  <c r="DL50" i="21"/>
  <c r="DL19" i="21" s="1"/>
  <c r="DV50" i="21"/>
  <c r="DV19" i="21" s="1"/>
  <c r="AZ49" i="21"/>
  <c r="AZ18" i="21" s="1"/>
  <c r="R45" i="21"/>
  <c r="AJ19" i="21"/>
  <c r="AJ51" i="21" s="1"/>
  <c r="EA50" i="21"/>
  <c r="EA19" i="21" s="1"/>
  <c r="AD50" i="21"/>
  <c r="AD19" i="21" s="1"/>
  <c r="CO50" i="21"/>
  <c r="CO19" i="21" s="1"/>
  <c r="EH51" i="21"/>
  <c r="EH20" i="21"/>
  <c r="DN50" i="21"/>
  <c r="DN19" i="21" s="1"/>
  <c r="DY50" i="21"/>
  <c r="DY19" i="21" s="1"/>
  <c r="CL50" i="21"/>
  <c r="CL19" i="21" s="1"/>
  <c r="BL50" i="21"/>
  <c r="BL19" i="21" s="1"/>
  <c r="DB50" i="21"/>
  <c r="DB19" i="21" s="1"/>
  <c r="DX51" i="21"/>
  <c r="DX20" i="21" s="1"/>
  <c r="BD52" i="21"/>
  <c r="BD21" i="21" s="1"/>
  <c r="CR51" i="21"/>
  <c r="CR20" i="21" s="1"/>
  <c r="BW50" i="21"/>
  <c r="BW19" i="21" s="1"/>
  <c r="DK51" i="21"/>
  <c r="DK20" i="21" s="1"/>
  <c r="DD51" i="21"/>
  <c r="DD20" i="21" s="1"/>
  <c r="DA52" i="21"/>
  <c r="DA21" i="21" s="1"/>
  <c r="DM51" i="21"/>
  <c r="DM20" i="21" s="1"/>
  <c r="AP50" i="21"/>
  <c r="AP19" i="21" s="1"/>
  <c r="CM52" i="21"/>
  <c r="CM21" i="21" s="1"/>
  <c r="AM50" i="21"/>
  <c r="AM19" i="21" s="1"/>
  <c r="CY51" i="21"/>
  <c r="CY20" i="21" s="1"/>
  <c r="CT51" i="21"/>
  <c r="CT20" i="21" s="1"/>
  <c r="BK50" i="21"/>
  <c r="BK19" i="21" s="1"/>
  <c r="Y51" i="21"/>
  <c r="Y20" i="21" s="1"/>
  <c r="DI50" i="21"/>
  <c r="DI19" i="21" s="1"/>
  <c r="EB50" i="21"/>
  <c r="EB19" i="21" s="1"/>
  <c r="BF50" i="21"/>
  <c r="BF19" i="21"/>
  <c r="BB51" i="21"/>
  <c r="BB20" i="21" s="1"/>
  <c r="CS51" i="21"/>
  <c r="CS20" i="21" s="1"/>
  <c r="AV51" i="21"/>
  <c r="AV20" i="21" s="1"/>
  <c r="AX50" i="21"/>
  <c r="AX19" i="21" s="1"/>
  <c r="BP50" i="21"/>
  <c r="BP19" i="21" s="1"/>
  <c r="DJ50" i="21"/>
  <c r="DJ19" i="21" s="1"/>
  <c r="AE50" i="21"/>
  <c r="AE19" i="21" s="1"/>
  <c r="EF50" i="21"/>
  <c r="EF19" i="21" s="1"/>
  <c r="AB52" i="21"/>
  <c r="AB21" i="21" s="1"/>
  <c r="CN51" i="21"/>
  <c r="CN20" i="21" s="1"/>
  <c r="CW50" i="21"/>
  <c r="CW19" i="21" s="1"/>
  <c r="ED50" i="21"/>
  <c r="ED19" i="21"/>
  <c r="CU51" i="21"/>
  <c r="CU20" i="21" s="1"/>
  <c r="DR51" i="21"/>
  <c r="DR20" i="21" s="1"/>
  <c r="BR50" i="21"/>
  <c r="BR19" i="21" s="1"/>
  <c r="DU50" i="21"/>
  <c r="DU19" i="21" s="1"/>
  <c r="DP51" i="21"/>
  <c r="DP20" i="21" s="1"/>
  <c r="DZ50" i="21"/>
  <c r="DZ19" i="21" s="1"/>
  <c r="BM50" i="21"/>
  <c r="BM19" i="21" s="1"/>
  <c r="BJ51" i="21"/>
  <c r="BJ20" i="21" s="1"/>
  <c r="BI50" i="21"/>
  <c r="BI19" i="21" s="1"/>
  <c r="BQ51" i="21"/>
  <c r="BQ20" i="21" s="1"/>
  <c r="BT51" i="21"/>
  <c r="BT20" i="21" s="1"/>
  <c r="DQ51" i="21"/>
  <c r="DQ20" i="21" s="1"/>
  <c r="BC51" i="21"/>
  <c r="BC20" i="21" s="1"/>
  <c r="EL51" i="21"/>
  <c r="EL20" i="21" s="1"/>
  <c r="CB51" i="21"/>
  <c r="CB20" i="21" s="1"/>
  <c r="AI51" i="21"/>
  <c r="AI20" i="21" s="1"/>
  <c r="AK51" i="21"/>
  <c r="AK20" i="21" s="1"/>
  <c r="BE52" i="21"/>
  <c r="BE21" i="21"/>
  <c r="DS51" i="21"/>
  <c r="DS20" i="21" s="1"/>
  <c r="AG50" i="21"/>
  <c r="AG19" i="21" s="1"/>
  <c r="EI50" i="21"/>
  <c r="EI19" i="21" s="1"/>
  <c r="AF51" i="21"/>
  <c r="AF20" i="21"/>
  <c r="CJ50" i="21"/>
  <c r="CJ19" i="21" s="1"/>
  <c r="DW50" i="21"/>
  <c r="DW19" i="21" s="1"/>
  <c r="BO50" i="21"/>
  <c r="BO19" i="21" s="1"/>
  <c r="V50" i="21"/>
  <c r="V19" i="21" s="1"/>
  <c r="BA51" i="21"/>
  <c r="BA20" i="21" s="1"/>
  <c r="DH50" i="21"/>
  <c r="DH19" i="21" s="1"/>
  <c r="DE51" i="21"/>
  <c r="DE20" i="21"/>
  <c r="AN50" i="21"/>
  <c r="AN19" i="21" s="1"/>
  <c r="EK50" i="21"/>
  <c r="EK19" i="21"/>
  <c r="BS50" i="21"/>
  <c r="BS19" i="21" s="1"/>
  <c r="EG51" i="21"/>
  <c r="EG20" i="21"/>
  <c r="CV51" i="21"/>
  <c r="CV20" i="21"/>
  <c r="W50" i="21"/>
  <c r="W19" i="21" s="1"/>
  <c r="AH51" i="21"/>
  <c r="AH20" i="21"/>
  <c r="EM50" i="21"/>
  <c r="EM19" i="21" s="1"/>
  <c r="DF52" i="21"/>
  <c r="DF21" i="21" s="1"/>
  <c r="AL51" i="21"/>
  <c r="AL20" i="21" s="1"/>
  <c r="CG50" i="21"/>
  <c r="CG19" i="21" s="1"/>
  <c r="CI50" i="21"/>
  <c r="CI19" i="21" s="1"/>
  <c r="AA51" i="21"/>
  <c r="AA20" i="21" s="1"/>
  <c r="BG50" i="21"/>
  <c r="BG19" i="21" s="1"/>
  <c r="CE50" i="21"/>
  <c r="CE19" i="21" s="1"/>
  <c r="AU50" i="21"/>
  <c r="AU19" i="21" s="1"/>
  <c r="AO51" i="21"/>
  <c r="AO20" i="21" s="1"/>
  <c r="BU51" i="21"/>
  <c r="BU20" i="21" s="1"/>
  <c r="CA50" i="21"/>
  <c r="CA19" i="21" s="1"/>
  <c r="BV51" i="21"/>
  <c r="BV20" i="21" s="1"/>
  <c r="X50" i="21"/>
  <c r="X19" i="21" s="1"/>
  <c r="O47" i="21"/>
  <c r="DG50" i="21"/>
  <c r="DG19" i="21" s="1"/>
  <c r="AT50" i="21"/>
  <c r="AT19" i="21" s="1"/>
  <c r="EJ50" i="21"/>
  <c r="EJ19" i="21" s="1"/>
  <c r="AC47" i="21"/>
  <c r="AC16" i="21" s="1"/>
  <c r="CC51" i="21"/>
  <c r="CC20" i="21" s="1"/>
  <c r="AW50" i="21"/>
  <c r="AW19" i="21" s="1"/>
  <c r="DO51" i="21"/>
  <c r="DO20" i="21"/>
  <c r="BN50" i="21"/>
  <c r="BN19" i="21" s="1"/>
  <c r="EE50" i="21"/>
  <c r="EE19" i="21" s="1"/>
  <c r="AS51" i="21"/>
  <c r="AS20" i="21" s="1"/>
  <c r="BZ50" i="21"/>
  <c r="BZ19" i="21" s="1"/>
  <c r="BY50" i="21"/>
  <c r="BY19" i="21" s="1"/>
  <c r="CH51" i="21"/>
  <c r="CH20" i="21" s="1"/>
  <c r="CX51" i="21"/>
  <c r="CX20" i="21"/>
  <c r="L46" i="21"/>
  <c r="T46" i="21" s="1"/>
  <c r="K46" i="21"/>
  <c r="J46" i="21"/>
  <c r="Q46" i="21" s="1"/>
  <c r="Z51" i="21"/>
  <c r="Z20" i="21" s="1"/>
  <c r="AQ50" i="21"/>
  <c r="AQ19" i="21" s="1"/>
  <c r="CP50" i="21"/>
  <c r="CP19" i="21"/>
  <c r="CF50" i="21"/>
  <c r="CF19" i="21" s="1"/>
  <c r="CZ50" i="21"/>
  <c r="CZ19" i="21"/>
  <c r="DC50" i="21"/>
  <c r="DC19" i="21" s="1"/>
  <c r="DT52" i="21"/>
  <c r="DT21" i="21"/>
  <c r="CD50" i="21"/>
  <c r="CD19" i="21"/>
  <c r="AY50" i="21"/>
  <c r="AY19" i="21" s="1"/>
  <c r="CK51" i="21"/>
  <c r="CK20" i="21" s="1"/>
  <c r="EC50" i="21"/>
  <c r="EC19" i="21" s="1"/>
  <c r="BX50" i="21"/>
  <c r="BX19" i="21" s="1"/>
  <c r="BH50" i="21"/>
  <c r="BH19" i="21" s="1"/>
  <c r="CQ50" i="21"/>
  <c r="CQ19" i="21" s="1"/>
  <c r="AR50" i="21"/>
  <c r="AR19" i="21"/>
  <c r="K42" i="1"/>
  <c r="X42" i="1" s="1"/>
  <c r="L42" i="1"/>
  <c r="Y42" i="1" s="1"/>
  <c r="AJ20" i="21" l="1"/>
  <c r="N48" i="21"/>
  <c r="DV51" i="21"/>
  <c r="DV20" i="21" s="1"/>
  <c r="DL51" i="21"/>
  <c r="DL20" i="21" s="1"/>
  <c r="AZ50" i="21"/>
  <c r="AZ19" i="21" s="1"/>
  <c r="AT51" i="21"/>
  <c r="AT20" i="21" s="1"/>
  <c r="BM51" i="21"/>
  <c r="BM20" i="21" s="1"/>
  <c r="EJ51" i="21"/>
  <c r="EJ20" i="21" s="1"/>
  <c r="CE51" i="21"/>
  <c r="CE20" i="21" s="1"/>
  <c r="BS51" i="21"/>
  <c r="BS20" i="21" s="1"/>
  <c r="DZ51" i="21"/>
  <c r="DZ20" i="21" s="1"/>
  <c r="V51" i="21"/>
  <c r="V20" i="21"/>
  <c r="AM51" i="21"/>
  <c r="AM20" i="21"/>
  <c r="AL52" i="21"/>
  <c r="AL21" i="21" s="1"/>
  <c r="AS52" i="21"/>
  <c r="AS21" i="21" s="1"/>
  <c r="DR52" i="21"/>
  <c r="DR21" i="21" s="1"/>
  <c r="CG51" i="21"/>
  <c r="CG20" i="21" s="1"/>
  <c r="BU52" i="21"/>
  <c r="BU21" i="21" s="1"/>
  <c r="DY51" i="21"/>
  <c r="DY20" i="21" s="1"/>
  <c r="BN51" i="21"/>
  <c r="BN20" i="21" s="1"/>
  <c r="AO52" i="21"/>
  <c r="AO21" i="21" s="1"/>
  <c r="EM51" i="21"/>
  <c r="EM20" i="21" s="1"/>
  <c r="DH51" i="21"/>
  <c r="DH20" i="21"/>
  <c r="AB53" i="21"/>
  <c r="AB22" i="21" s="1"/>
  <c r="BA52" i="21"/>
  <c r="BA21" i="21"/>
  <c r="DQ52" i="21"/>
  <c r="DQ21" i="21" s="1"/>
  <c r="Y52" i="21"/>
  <c r="Y21" i="21" s="1"/>
  <c r="DA53" i="21"/>
  <c r="DA22" i="21" s="1"/>
  <c r="BL51" i="21"/>
  <c r="BL20" i="21" s="1"/>
  <c r="AX51" i="21"/>
  <c r="AX20" i="21" s="1"/>
  <c r="CW51" i="21"/>
  <c r="CW20" i="21" s="1"/>
  <c r="AV52" i="21"/>
  <c r="AV21" i="21" s="1"/>
  <c r="BK51" i="21"/>
  <c r="BK20" i="21"/>
  <c r="DD52" i="21"/>
  <c r="DD21" i="21"/>
  <c r="CL51" i="21"/>
  <c r="CL20" i="21" s="1"/>
  <c r="AR51" i="21"/>
  <c r="AR20" i="21" s="1"/>
  <c r="W51" i="21"/>
  <c r="W20" i="21" s="1"/>
  <c r="ED51" i="21"/>
  <c r="ED20" i="21" s="1"/>
  <c r="CB52" i="21"/>
  <c r="CB21" i="21" s="1"/>
  <c r="EL52" i="21"/>
  <c r="EL21" i="21" s="1"/>
  <c r="CN52" i="21"/>
  <c r="CN21" i="21" s="1"/>
  <c r="CT52" i="21"/>
  <c r="CT21" i="21" s="1"/>
  <c r="DK52" i="21"/>
  <c r="DK21" i="21" s="1"/>
  <c r="BJ52" i="21"/>
  <c r="BJ21" i="21" s="1"/>
  <c r="DE52" i="21"/>
  <c r="DE21" i="21" s="1"/>
  <c r="EI51" i="21"/>
  <c r="EI20" i="21" s="1"/>
  <c r="BH51" i="21"/>
  <c r="BH20" i="21" s="1"/>
  <c r="AG51" i="21"/>
  <c r="AG20" i="21" s="1"/>
  <c r="BC52" i="21"/>
  <c r="BC21" i="21" s="1"/>
  <c r="DP52" i="21"/>
  <c r="DP21" i="21"/>
  <c r="CS52" i="21"/>
  <c r="CS21" i="21"/>
  <c r="CY52" i="21"/>
  <c r="CY21" i="21" s="1"/>
  <c r="BW51" i="21"/>
  <c r="BW20" i="21" s="1"/>
  <c r="DN51" i="21"/>
  <c r="DN20" i="21"/>
  <c r="DO52" i="21"/>
  <c r="DO21" i="21" s="1"/>
  <c r="DT53" i="21"/>
  <c r="DT22" i="21" s="1"/>
  <c r="AW51" i="21"/>
  <c r="AW20" i="21" s="1"/>
  <c r="CZ51" i="21"/>
  <c r="CZ20" i="21" s="1"/>
  <c r="EG52" i="21"/>
  <c r="EG21" i="21" s="1"/>
  <c r="AN51" i="21"/>
  <c r="AN20" i="21"/>
  <c r="BX51" i="21"/>
  <c r="BX20" i="21" s="1"/>
  <c r="DU51" i="21"/>
  <c r="DU20" i="21" s="1"/>
  <c r="EF51" i="21"/>
  <c r="EF20" i="21"/>
  <c r="BB52" i="21"/>
  <c r="BB21" i="21" s="1"/>
  <c r="CR52" i="21"/>
  <c r="CR21" i="21" s="1"/>
  <c r="EH52" i="21"/>
  <c r="EH21" i="21" s="1"/>
  <c r="AH52" i="21"/>
  <c r="AH21" i="21"/>
  <c r="AA52" i="21"/>
  <c r="AA21" i="21"/>
  <c r="CI51" i="21"/>
  <c r="CI20" i="21" s="1"/>
  <c r="BZ51" i="21"/>
  <c r="BZ20" i="21" s="1"/>
  <c r="BV52" i="21"/>
  <c r="BV21" i="21"/>
  <c r="DC51" i="21"/>
  <c r="DC20" i="21" s="1"/>
  <c r="CA51" i="21"/>
  <c r="CA20" i="21" s="1"/>
  <c r="BE53" i="21"/>
  <c r="BE22" i="21" s="1"/>
  <c r="BT52" i="21"/>
  <c r="BT21" i="21" s="1"/>
  <c r="BR51" i="21"/>
  <c r="BR20" i="21" s="1"/>
  <c r="AE51" i="21"/>
  <c r="AE20" i="21" s="1"/>
  <c r="BF51" i="21"/>
  <c r="BF20" i="21" s="1"/>
  <c r="CM53" i="21"/>
  <c r="CM22" i="21" s="1"/>
  <c r="BD53" i="21"/>
  <c r="BD22" i="21" s="1"/>
  <c r="CO51" i="21"/>
  <c r="CO20" i="21" s="1"/>
  <c r="CD51" i="21"/>
  <c r="CD20" i="21" s="1"/>
  <c r="CQ51" i="21"/>
  <c r="CQ20" i="21" s="1"/>
  <c r="CC52" i="21"/>
  <c r="CC21" i="21" s="1"/>
  <c r="BY51" i="21"/>
  <c r="BY20" i="21"/>
  <c r="O48" i="21"/>
  <c r="X51" i="21"/>
  <c r="X20" i="21" s="1"/>
  <c r="CX52" i="21"/>
  <c r="CX21" i="21" s="1"/>
  <c r="CH52" i="21"/>
  <c r="CH21" i="21" s="1"/>
  <c r="R46" i="21"/>
  <c r="BO51" i="21"/>
  <c r="BO20" i="21" s="1"/>
  <c r="BQ52" i="21"/>
  <c r="BQ21" i="21" s="1"/>
  <c r="DJ51" i="21"/>
  <c r="DJ20" i="21"/>
  <c r="EB51" i="21"/>
  <c r="EB20" i="21" s="1"/>
  <c r="AP51" i="21"/>
  <c r="AP20" i="21" s="1"/>
  <c r="DX52" i="21"/>
  <c r="DX21" i="21" s="1"/>
  <c r="AD51" i="21"/>
  <c r="AD20" i="21" s="1"/>
  <c r="AI52" i="21"/>
  <c r="AI21" i="21"/>
  <c r="AJ52" i="21"/>
  <c r="AJ21" i="21" s="1"/>
  <c r="EC51" i="21"/>
  <c r="EC20" i="21" s="1"/>
  <c r="EE51" i="21"/>
  <c r="EE20" i="21" s="1"/>
  <c r="DG51" i="21"/>
  <c r="DG20" i="21" s="1"/>
  <c r="AU51" i="21"/>
  <c r="AU20" i="21" s="1"/>
  <c r="DF53" i="21"/>
  <c r="DF22" i="21" s="1"/>
  <c r="BG51" i="21"/>
  <c r="BG20" i="21" s="1"/>
  <c r="CV52" i="21"/>
  <c r="CV21" i="21" s="1"/>
  <c r="AC48" i="21"/>
  <c r="CF51" i="21"/>
  <c r="CF20" i="21" s="1"/>
  <c r="L47" i="21"/>
  <c r="T47" i="21" s="1"/>
  <c r="K47" i="21"/>
  <c r="J47" i="21"/>
  <c r="Q47" i="21" s="1"/>
  <c r="CK52" i="21"/>
  <c r="CK21" i="21" s="1"/>
  <c r="AY51" i="21"/>
  <c r="AY20" i="21" s="1"/>
  <c r="Z52" i="21"/>
  <c r="Z21" i="21"/>
  <c r="EK51" i="21"/>
  <c r="EK20" i="21" s="1"/>
  <c r="DW51" i="21"/>
  <c r="DW20" i="21" s="1"/>
  <c r="AK52" i="21"/>
  <c r="AK21" i="21" s="1"/>
  <c r="BI51" i="21"/>
  <c r="BI20" i="21" s="1"/>
  <c r="CU52" i="21"/>
  <c r="CU21" i="21" s="1"/>
  <c r="BP51" i="21"/>
  <c r="BP20" i="21" s="1"/>
  <c r="DI51" i="21"/>
  <c r="DI20" i="21" s="1"/>
  <c r="DM52" i="21"/>
  <c r="DM21" i="21" s="1"/>
  <c r="DB51" i="21"/>
  <c r="DB20" i="21"/>
  <c r="EA51" i="21"/>
  <c r="EA20" i="21" s="1"/>
  <c r="CJ51" i="21"/>
  <c r="CJ20" i="21" s="1"/>
  <c r="AF52" i="21"/>
  <c r="AF21" i="21"/>
  <c r="DS52" i="21"/>
  <c r="DS21" i="21" s="1"/>
  <c r="CP51" i="21"/>
  <c r="CP20" i="21" s="1"/>
  <c r="AQ51" i="21"/>
  <c r="AQ20" i="21" s="1"/>
  <c r="L43" i="1"/>
  <c r="Y43" i="1" s="1"/>
  <c r="K43" i="1"/>
  <c r="X43" i="1" s="1"/>
  <c r="N49" i="21" l="1"/>
  <c r="AZ51" i="21"/>
  <c r="AZ20" i="21" s="1"/>
  <c r="DL52" i="21"/>
  <c r="DL21" i="21" s="1"/>
  <c r="DV52" i="21"/>
  <c r="DV21" i="21" s="1"/>
  <c r="CF52" i="21"/>
  <c r="CF21" i="21" s="1"/>
  <c r="DX53" i="21"/>
  <c r="DX22" i="21" s="1"/>
  <c r="BQ53" i="21"/>
  <c r="BQ22" i="21" s="1"/>
  <c r="EG53" i="21"/>
  <c r="EG22" i="21" s="1"/>
  <c r="EB52" i="21"/>
  <c r="EB21" i="21" s="1"/>
  <c r="EC52" i="21"/>
  <c r="EC21" i="21" s="1"/>
  <c r="DG52" i="21"/>
  <c r="DG21" i="21" s="1"/>
  <c r="AJ53" i="21"/>
  <c r="AJ22" i="21" s="1"/>
  <c r="W52" i="21"/>
  <c r="W21" i="21" s="1"/>
  <c r="BL52" i="21"/>
  <c r="BL21" i="21" s="1"/>
  <c r="AO53" i="21"/>
  <c r="AO22" i="21"/>
  <c r="AM52" i="21"/>
  <c r="AM21" i="21"/>
  <c r="BT53" i="21"/>
  <c r="BT22" i="21" s="1"/>
  <c r="CD52" i="21"/>
  <c r="CD21" i="21" s="1"/>
  <c r="DK53" i="21"/>
  <c r="DK22" i="21" s="1"/>
  <c r="AR52" i="21"/>
  <c r="AR21" i="21" s="1"/>
  <c r="DA54" i="21"/>
  <c r="DA23" i="21" s="1"/>
  <c r="BN52" i="21"/>
  <c r="BN21" i="21" s="1"/>
  <c r="V52" i="21"/>
  <c r="V21" i="21" s="1"/>
  <c r="BO52" i="21"/>
  <c r="BO21" i="21"/>
  <c r="EK52" i="21"/>
  <c r="EK21" i="21" s="1"/>
  <c r="L48" i="21"/>
  <c r="T48" i="21" s="1"/>
  <c r="J48" i="21"/>
  <c r="Q48" i="21" s="1"/>
  <c r="K48" i="21"/>
  <c r="AH53" i="21"/>
  <c r="AH22" i="21"/>
  <c r="CA52" i="21"/>
  <c r="CA21" i="21" s="1"/>
  <c r="EH53" i="21"/>
  <c r="EH22" i="21" s="1"/>
  <c r="CZ52" i="21"/>
  <c r="CZ21" i="21" s="1"/>
  <c r="DP53" i="21"/>
  <c r="DP22" i="21" s="1"/>
  <c r="CT53" i="21"/>
  <c r="CT22" i="21" s="1"/>
  <c r="CL52" i="21"/>
  <c r="CL21" i="21" s="1"/>
  <c r="Y53" i="21"/>
  <c r="Y22" i="21" s="1"/>
  <c r="DY52" i="21"/>
  <c r="DY21" i="21" s="1"/>
  <c r="DZ52" i="21"/>
  <c r="DZ21" i="21"/>
  <c r="DW52" i="21"/>
  <c r="DW21" i="21" s="1"/>
  <c r="CV53" i="21"/>
  <c r="CV22" i="21" s="1"/>
  <c r="DB52" i="21"/>
  <c r="DB21" i="21" s="1"/>
  <c r="BG52" i="21"/>
  <c r="BG21" i="21" s="1"/>
  <c r="DF54" i="21"/>
  <c r="DF23" i="21"/>
  <c r="AN52" i="21"/>
  <c r="AN21" i="21" s="1"/>
  <c r="CO52" i="21"/>
  <c r="CO21" i="21" s="1"/>
  <c r="DI52" i="21"/>
  <c r="DI21" i="21" s="1"/>
  <c r="DC52" i="21"/>
  <c r="DC21" i="21"/>
  <c r="CR53" i="21"/>
  <c r="CR22" i="21" s="1"/>
  <c r="AW52" i="21"/>
  <c r="AW21" i="21"/>
  <c r="BC53" i="21"/>
  <c r="BC22" i="21" s="1"/>
  <c r="DD53" i="21"/>
  <c r="DD22" i="21" s="1"/>
  <c r="DQ53" i="21"/>
  <c r="DQ22" i="21" s="1"/>
  <c r="BU53" i="21"/>
  <c r="BU22" i="21" s="1"/>
  <c r="BS52" i="21"/>
  <c r="BS21" i="21" s="1"/>
  <c r="CS53" i="21"/>
  <c r="CS22" i="21" s="1"/>
  <c r="CH53" i="21"/>
  <c r="CH22" i="21" s="1"/>
  <c r="AP52" i="21"/>
  <c r="AP21" i="21" s="1"/>
  <c r="BB53" i="21"/>
  <c r="BB22" i="21"/>
  <c r="DT54" i="21"/>
  <c r="DT23" i="21" s="1"/>
  <c r="AG52" i="21"/>
  <c r="AG21" i="21" s="1"/>
  <c r="CN53" i="21"/>
  <c r="CN22" i="21" s="1"/>
  <c r="BK52" i="21"/>
  <c r="BK21" i="21" s="1"/>
  <c r="BA53" i="21"/>
  <c r="BA22" i="21" s="1"/>
  <c r="CG52" i="21"/>
  <c r="CG21" i="21" s="1"/>
  <c r="CE52" i="21"/>
  <c r="CE21" i="21" s="1"/>
  <c r="AI53" i="21"/>
  <c r="AI22" i="21" s="1"/>
  <c r="BD54" i="21"/>
  <c r="BD23" i="21" s="1"/>
  <c r="BP52" i="21"/>
  <c r="BP21" i="21" s="1"/>
  <c r="CM54" i="21"/>
  <c r="CM23" i="21" s="1"/>
  <c r="BJ53" i="21"/>
  <c r="BJ22" i="21" s="1"/>
  <c r="BE54" i="21"/>
  <c r="BE23" i="21" s="1"/>
  <c r="Z53" i="21"/>
  <c r="Z22" i="21"/>
  <c r="DS53" i="21"/>
  <c r="DS22" i="21" s="1"/>
  <c r="O49" i="21"/>
  <c r="BF52" i="21"/>
  <c r="BF21" i="21" s="1"/>
  <c r="BZ52" i="21"/>
  <c r="BZ21" i="21" s="1"/>
  <c r="EF52" i="21"/>
  <c r="EF21" i="21" s="1"/>
  <c r="DO53" i="21"/>
  <c r="DO22" i="21" s="1"/>
  <c r="BH52" i="21"/>
  <c r="BH21" i="21" s="1"/>
  <c r="EL53" i="21"/>
  <c r="EL22" i="21" s="1"/>
  <c r="AV53" i="21"/>
  <c r="AV22" i="21" s="1"/>
  <c r="AB54" i="21"/>
  <c r="AB23" i="21" s="1"/>
  <c r="DR53" i="21"/>
  <c r="DR22" i="21" s="1"/>
  <c r="EJ52" i="21"/>
  <c r="EJ21" i="21" s="1"/>
  <c r="AA53" i="21"/>
  <c r="AA22" i="21" s="1"/>
  <c r="EE52" i="21"/>
  <c r="EE21" i="21" s="1"/>
  <c r="DJ52" i="21"/>
  <c r="DJ21" i="21"/>
  <c r="AF53" i="21"/>
  <c r="AF22" i="21" s="1"/>
  <c r="BI52" i="21"/>
  <c r="BI21" i="21" s="1"/>
  <c r="BY52" i="21"/>
  <c r="BY21" i="21" s="1"/>
  <c r="AE52" i="21"/>
  <c r="AE21" i="21" s="1"/>
  <c r="CI52" i="21"/>
  <c r="CI21" i="21"/>
  <c r="DU52" i="21"/>
  <c r="DU21" i="21" s="1"/>
  <c r="DN52" i="21"/>
  <c r="DN21" i="21" s="1"/>
  <c r="EI52" i="21"/>
  <c r="EI21" i="21" s="1"/>
  <c r="CB53" i="21"/>
  <c r="CB22" i="21" s="1"/>
  <c r="CW52" i="21"/>
  <c r="CW21" i="21" s="1"/>
  <c r="DH52" i="21"/>
  <c r="DH21" i="21" s="1"/>
  <c r="AS53" i="21"/>
  <c r="AS22" i="21" s="1"/>
  <c r="BM52" i="21"/>
  <c r="BM21" i="21" s="1"/>
  <c r="CQ52" i="21"/>
  <c r="CQ21" i="21"/>
  <c r="R47" i="21"/>
  <c r="CX53" i="21"/>
  <c r="CX22" i="21" s="1"/>
  <c r="CP52" i="21"/>
  <c r="CP21" i="21"/>
  <c r="BV53" i="21"/>
  <c r="BV22" i="21" s="1"/>
  <c r="CY53" i="21"/>
  <c r="CY22" i="21" s="1"/>
  <c r="AQ52" i="21"/>
  <c r="AQ21" i="21" s="1"/>
  <c r="DM53" i="21"/>
  <c r="DM22" i="21" s="1"/>
  <c r="AY52" i="21"/>
  <c r="AY21" i="21" s="1"/>
  <c r="AU52" i="21"/>
  <c r="AU21" i="21" s="1"/>
  <c r="CK53" i="21"/>
  <c r="CK22" i="21" s="1"/>
  <c r="X52" i="21"/>
  <c r="X21" i="21" s="1"/>
  <c r="CU53" i="21"/>
  <c r="CU22" i="21" s="1"/>
  <c r="AK53" i="21"/>
  <c r="AK22" i="21" s="1"/>
  <c r="CC53" i="21"/>
  <c r="CC22" i="21" s="1"/>
  <c r="BR52" i="21"/>
  <c r="BR21" i="21" s="1"/>
  <c r="BX52" i="21"/>
  <c r="BX21" i="21" s="1"/>
  <c r="BW52" i="21"/>
  <c r="BW21" i="21" s="1"/>
  <c r="DE53" i="21"/>
  <c r="DE22" i="21" s="1"/>
  <c r="ED52" i="21"/>
  <c r="ED21" i="21" s="1"/>
  <c r="AX52" i="21"/>
  <c r="AX21" i="21" s="1"/>
  <c r="EM52" i="21"/>
  <c r="EM21" i="21" s="1"/>
  <c r="AL53" i="21"/>
  <c r="AL22" i="21" s="1"/>
  <c r="AT52" i="21"/>
  <c r="AT21" i="21" s="1"/>
  <c r="EA52" i="21"/>
  <c r="EA21" i="21" s="1"/>
  <c r="AD52" i="21"/>
  <c r="AD21" i="21" s="1"/>
  <c r="CJ52" i="21"/>
  <c r="CJ21" i="21" s="1"/>
  <c r="AC17" i="21"/>
  <c r="K44" i="1"/>
  <c r="X44" i="1" s="1"/>
  <c r="L44" i="1"/>
  <c r="Y44" i="1" s="1"/>
  <c r="N50" i="21" l="1"/>
  <c r="O50" i="21" s="1"/>
  <c r="R48" i="21"/>
  <c r="AZ52" i="21"/>
  <c r="AZ21" i="21" s="1"/>
  <c r="DV53" i="21"/>
  <c r="DV22" i="21"/>
  <c r="DV54" i="21" s="1"/>
  <c r="DV23" i="21" s="1"/>
  <c r="DL53" i="21"/>
  <c r="DL22" i="21" s="1"/>
  <c r="DH53" i="21"/>
  <c r="DH22" i="21" s="1"/>
  <c r="AN53" i="21"/>
  <c r="AN22" i="21" s="1"/>
  <c r="DV55" i="21"/>
  <c r="CC54" i="21"/>
  <c r="CC23" i="21" s="1"/>
  <c r="DT55" i="21"/>
  <c r="DT24" i="21" s="1"/>
  <c r="CO53" i="21"/>
  <c r="CO22" i="21" s="1"/>
  <c r="CX54" i="21"/>
  <c r="CX23" i="21" s="1"/>
  <c r="BD55" i="21"/>
  <c r="BD24" i="21" s="1"/>
  <c r="DD54" i="21"/>
  <c r="DD23" i="21"/>
  <c r="EF53" i="21"/>
  <c r="EF22" i="21"/>
  <c r="DX54" i="21"/>
  <c r="DX23" i="21"/>
  <c r="BF53" i="21"/>
  <c r="BF22" i="21"/>
  <c r="AQ53" i="21"/>
  <c r="AQ22" i="21" s="1"/>
  <c r="CY54" i="21"/>
  <c r="CY23" i="21" s="1"/>
  <c r="Y54" i="21"/>
  <c r="Y23" i="21" s="1"/>
  <c r="AK54" i="21"/>
  <c r="AK23" i="21" s="1"/>
  <c r="EM53" i="21"/>
  <c r="EM22" i="21" s="1"/>
  <c r="CV54" i="21"/>
  <c r="CV23" i="21"/>
  <c r="DK54" i="21"/>
  <c r="DK23" i="21"/>
  <c r="AT53" i="21"/>
  <c r="AT22" i="21"/>
  <c r="DR54" i="21"/>
  <c r="DR23" i="21" s="1"/>
  <c r="AX53" i="21"/>
  <c r="AX22" i="21"/>
  <c r="AY53" i="21"/>
  <c r="AY22" i="21"/>
  <c r="BY53" i="21"/>
  <c r="BY22" i="21" s="1"/>
  <c r="DG53" i="21"/>
  <c r="DG22" i="21" s="1"/>
  <c r="CL53" i="21"/>
  <c r="CL22" i="21" s="1"/>
  <c r="CT54" i="21"/>
  <c r="CT23" i="21"/>
  <c r="CD53" i="21"/>
  <c r="CD22" i="21" s="1"/>
  <c r="EC53" i="21"/>
  <c r="EC22" i="21" s="1"/>
  <c r="AC49" i="21"/>
  <c r="AC18" i="21"/>
  <c r="DE54" i="21"/>
  <c r="DE23" i="21"/>
  <c r="BV54" i="21"/>
  <c r="BV23" i="21" s="1"/>
  <c r="BC54" i="21"/>
  <c r="BC23" i="21" s="1"/>
  <c r="CG53" i="21"/>
  <c r="CG22" i="21" s="1"/>
  <c r="CH54" i="21"/>
  <c r="CH23" i="21"/>
  <c r="AW53" i="21"/>
  <c r="AW22" i="21"/>
  <c r="DB53" i="21"/>
  <c r="DB22" i="21" s="1"/>
  <c r="DP54" i="21"/>
  <c r="DP23" i="21"/>
  <c r="EK53" i="21"/>
  <c r="EK22" i="21"/>
  <c r="BT54" i="21"/>
  <c r="BT23" i="21"/>
  <c r="EB53" i="21"/>
  <c r="EB22" i="21"/>
  <c r="CW53" i="21"/>
  <c r="CW22" i="21" s="1"/>
  <c r="AV54" i="21"/>
  <c r="AV23" i="21" s="1"/>
  <c r="AD53" i="21"/>
  <c r="AD22" i="21" s="1"/>
  <c r="CU54" i="21"/>
  <c r="CU23" i="21"/>
  <c r="BG53" i="21"/>
  <c r="BG22" i="21"/>
  <c r="Z54" i="21"/>
  <c r="Z23" i="21" s="1"/>
  <c r="BA54" i="21"/>
  <c r="BA23" i="21" s="1"/>
  <c r="CS54" i="21"/>
  <c r="CS23" i="21" s="1"/>
  <c r="CR54" i="21"/>
  <c r="CR23" i="21"/>
  <c r="CZ53" i="21"/>
  <c r="CZ22" i="21" s="1"/>
  <c r="BO53" i="21"/>
  <c r="BO22" i="21"/>
  <c r="AM53" i="21"/>
  <c r="AM22" i="21" s="1"/>
  <c r="EG54" i="21"/>
  <c r="EG23" i="21" s="1"/>
  <c r="AB55" i="21"/>
  <c r="AB24" i="21" s="1"/>
  <c r="AF54" i="21"/>
  <c r="AF23" i="21" s="1"/>
  <c r="CK54" i="21"/>
  <c r="CK23" i="21"/>
  <c r="AU53" i="21"/>
  <c r="AU22" i="21" s="1"/>
  <c r="BH53" i="21"/>
  <c r="BH22" i="21" s="1"/>
  <c r="CQ53" i="21"/>
  <c r="CQ22" i="21" s="1"/>
  <c r="BK53" i="21"/>
  <c r="BK22" i="21"/>
  <c r="BS53" i="21"/>
  <c r="BS22" i="21" s="1"/>
  <c r="DC53" i="21"/>
  <c r="DC22" i="21" s="1"/>
  <c r="DW53" i="21"/>
  <c r="DW22" i="21" s="1"/>
  <c r="EH54" i="21"/>
  <c r="EH23" i="21" s="1"/>
  <c r="V53" i="21"/>
  <c r="V22" i="21"/>
  <c r="AO54" i="21"/>
  <c r="AO23" i="21" s="1"/>
  <c r="BQ54" i="21"/>
  <c r="BQ23" i="21" s="1"/>
  <c r="BE55" i="21"/>
  <c r="BE24" i="21" s="1"/>
  <c r="DU53" i="21"/>
  <c r="DU22" i="21" s="1"/>
  <c r="AI54" i="21"/>
  <c r="AI23" i="21" s="1"/>
  <c r="CE53" i="21"/>
  <c r="CE22" i="21" s="1"/>
  <c r="CP53" i="21"/>
  <c r="CP22" i="21"/>
  <c r="BM53" i="21"/>
  <c r="BM22" i="21" s="1"/>
  <c r="CI53" i="21"/>
  <c r="CI22" i="21" s="1"/>
  <c r="AA54" i="21"/>
  <c r="AA23" i="21" s="1"/>
  <c r="CM55" i="21"/>
  <c r="CM24" i="21" s="1"/>
  <c r="CN54" i="21"/>
  <c r="CN23" i="21" s="1"/>
  <c r="BU54" i="21"/>
  <c r="BU23" i="21"/>
  <c r="DI53" i="21"/>
  <c r="DI22" i="21" s="1"/>
  <c r="DZ53" i="21"/>
  <c r="DZ22" i="21"/>
  <c r="CA53" i="21"/>
  <c r="CA22" i="21"/>
  <c r="BN53" i="21"/>
  <c r="BN22" i="21" s="1"/>
  <c r="BL53" i="21"/>
  <c r="BL22" i="21" s="1"/>
  <c r="BB54" i="21"/>
  <c r="BB23" i="21" s="1"/>
  <c r="DS54" i="21"/>
  <c r="DS23" i="21" s="1"/>
  <c r="X53" i="21"/>
  <c r="X22" i="21" s="1"/>
  <c r="EI53" i="21"/>
  <c r="EI22" i="21" s="1"/>
  <c r="EA53" i="21"/>
  <c r="EA22" i="21" s="1"/>
  <c r="EE53" i="21"/>
  <c r="EE22" i="21" s="1"/>
  <c r="AL54" i="21"/>
  <c r="AL23" i="21" s="1"/>
  <c r="BR53" i="21"/>
  <c r="BR22" i="21" s="1"/>
  <c r="DM54" i="21"/>
  <c r="DM23" i="21"/>
  <c r="BI53" i="21"/>
  <c r="BI22" i="21" s="1"/>
  <c r="CB54" i="21"/>
  <c r="CB23" i="21" s="1"/>
  <c r="CJ53" i="21"/>
  <c r="CJ22" i="21" s="1"/>
  <c r="EL54" i="21"/>
  <c r="EL23" i="21"/>
  <c r="DJ53" i="21"/>
  <c r="DJ22" i="21" s="1"/>
  <c r="BJ54" i="21"/>
  <c r="BJ23" i="21"/>
  <c r="AS54" i="21"/>
  <c r="AS23" i="21" s="1"/>
  <c r="AE53" i="21"/>
  <c r="AE22" i="21" s="1"/>
  <c r="EJ53" i="21"/>
  <c r="EJ22" i="21" s="1"/>
  <c r="BZ53" i="21"/>
  <c r="BZ22" i="21"/>
  <c r="BP53" i="21"/>
  <c r="BP22" i="21" s="1"/>
  <c r="AG53" i="21"/>
  <c r="AG22" i="21"/>
  <c r="DQ54" i="21"/>
  <c r="DQ23" i="21" s="1"/>
  <c r="DY53" i="21"/>
  <c r="DY22" i="21" s="1"/>
  <c r="AH54" i="21"/>
  <c r="AH23" i="21" s="1"/>
  <c r="DA55" i="21"/>
  <c r="DA24" i="21" s="1"/>
  <c r="W53" i="21"/>
  <c r="W22" i="21" s="1"/>
  <c r="ED53" i="21"/>
  <c r="ED22" i="21"/>
  <c r="BW53" i="21"/>
  <c r="BW22" i="21" s="1"/>
  <c r="BX53" i="21"/>
  <c r="BX22" i="21" s="1"/>
  <c r="DO54" i="21"/>
  <c r="DO23" i="21"/>
  <c r="DF55" i="21"/>
  <c r="DF24" i="21" s="1"/>
  <c r="AP53" i="21"/>
  <c r="AP22" i="21" s="1"/>
  <c r="DN53" i="21"/>
  <c r="DN22" i="21" s="1"/>
  <c r="AR53" i="21"/>
  <c r="AR22" i="21" s="1"/>
  <c r="AJ54" i="21"/>
  <c r="AJ23" i="21"/>
  <c r="CF53" i="21"/>
  <c r="CF22" i="21" s="1"/>
  <c r="L45" i="1"/>
  <c r="Y45" i="1" s="1"/>
  <c r="K45" i="1"/>
  <c r="X45" i="1" s="1"/>
  <c r="DV24" i="21" l="1"/>
  <c r="N51" i="21"/>
  <c r="O51" i="21" s="1"/>
  <c r="DL54" i="21"/>
  <c r="DL23" i="21" s="1"/>
  <c r="AZ53" i="21"/>
  <c r="AZ22" i="21" s="1"/>
  <c r="AZ54" i="21" s="1"/>
  <c r="AZ23" i="21" s="1"/>
  <c r="BI54" i="21"/>
  <c r="BI23" i="21"/>
  <c r="DS55" i="21"/>
  <c r="DS24" i="21" s="1"/>
  <c r="CN55" i="21"/>
  <c r="CN24" i="21" s="1"/>
  <c r="BR54" i="21"/>
  <c r="BR23" i="21"/>
  <c r="W54" i="21"/>
  <c r="W23" i="21"/>
  <c r="EG55" i="21"/>
  <c r="EG24" i="21" s="1"/>
  <c r="AS55" i="21"/>
  <c r="AS24" i="21" s="1"/>
  <c r="BL54" i="21"/>
  <c r="BL23" i="21" s="1"/>
  <c r="AV55" i="21"/>
  <c r="AV24" i="21" s="1"/>
  <c r="DN54" i="21"/>
  <c r="DN23" i="21"/>
  <c r="AH55" i="21"/>
  <c r="AH24" i="21"/>
  <c r="AA55" i="21"/>
  <c r="AA24" i="21" s="1"/>
  <c r="EJ54" i="21"/>
  <c r="EJ23" i="21"/>
  <c r="BK54" i="21"/>
  <c r="BK23" i="21" s="1"/>
  <c r="AY54" i="21"/>
  <c r="AY23" i="21" s="1"/>
  <c r="AK55" i="21"/>
  <c r="AK24" i="21" s="1"/>
  <c r="BD56" i="21"/>
  <c r="BD25" i="21" s="1"/>
  <c r="BJ55" i="21"/>
  <c r="BJ24" i="21" s="1"/>
  <c r="DP55" i="21"/>
  <c r="DP24" i="21" s="1"/>
  <c r="DB54" i="21"/>
  <c r="DB23" i="21"/>
  <c r="AC50" i="21"/>
  <c r="AC19" i="21"/>
  <c r="AX54" i="21"/>
  <c r="AX23" i="21"/>
  <c r="Y55" i="21"/>
  <c r="Y24" i="21" s="1"/>
  <c r="CX55" i="21"/>
  <c r="CX24" i="21"/>
  <c r="DF56" i="21"/>
  <c r="DF25" i="21" s="1"/>
  <c r="CI54" i="21"/>
  <c r="CI23" i="21"/>
  <c r="CA54" i="21"/>
  <c r="CA23" i="21" s="1"/>
  <c r="L49" i="21"/>
  <c r="T49" i="21" s="1"/>
  <c r="K49" i="21"/>
  <c r="J49" i="21"/>
  <c r="DY54" i="21"/>
  <c r="DY23" i="21" s="1"/>
  <c r="BX54" i="21"/>
  <c r="BX23" i="21" s="1"/>
  <c r="AD54" i="21"/>
  <c r="AD23" i="21" s="1"/>
  <c r="AW54" i="21"/>
  <c r="AW23" i="21" s="1"/>
  <c r="EC54" i="21"/>
  <c r="EC23" i="21"/>
  <c r="DR55" i="21"/>
  <c r="DR24" i="21" s="1"/>
  <c r="CY55" i="21"/>
  <c r="CY24" i="21"/>
  <c r="CO54" i="21"/>
  <c r="CO23" i="21" s="1"/>
  <c r="BE56" i="21"/>
  <c r="BE25" i="21"/>
  <c r="EE54" i="21"/>
  <c r="EE23" i="21" s="1"/>
  <c r="EL55" i="21"/>
  <c r="EL24" i="21" s="1"/>
  <c r="BO54" i="21"/>
  <c r="BO23" i="21" s="1"/>
  <c r="BH54" i="21"/>
  <c r="BH23" i="21" s="1"/>
  <c r="CR55" i="21"/>
  <c r="CR24" i="21"/>
  <c r="CH55" i="21"/>
  <c r="CH24" i="21"/>
  <c r="CD54" i="21"/>
  <c r="CD23" i="21" s="1"/>
  <c r="AT54" i="21"/>
  <c r="AT23" i="21" s="1"/>
  <c r="AQ54" i="21"/>
  <c r="AQ23" i="21"/>
  <c r="DT56" i="21"/>
  <c r="DT25" i="21" s="1"/>
  <c r="AM54" i="21"/>
  <c r="AM23" i="21" s="1"/>
  <c r="CQ54" i="21"/>
  <c r="CQ23" i="21" s="1"/>
  <c r="AO55" i="21"/>
  <c r="AO24" i="21" s="1"/>
  <c r="CF54" i="21"/>
  <c r="CF23" i="21" s="1"/>
  <c r="CJ54" i="21"/>
  <c r="CJ23" i="21" s="1"/>
  <c r="V54" i="21"/>
  <c r="V23" i="21"/>
  <c r="CW54" i="21"/>
  <c r="CW23" i="21" s="1"/>
  <c r="CG54" i="21"/>
  <c r="CG23" i="21" s="1"/>
  <c r="CT55" i="21"/>
  <c r="CT24" i="21" s="1"/>
  <c r="DK55" i="21"/>
  <c r="DK24" i="21" s="1"/>
  <c r="BF54" i="21"/>
  <c r="BF23" i="21" s="1"/>
  <c r="CC55" i="21"/>
  <c r="CC24" i="21" s="1"/>
  <c r="CP54" i="21"/>
  <c r="CP23" i="21" s="1"/>
  <c r="CE54" i="21"/>
  <c r="CE23" i="21" s="1"/>
  <c r="AR54" i="21"/>
  <c r="AR23" i="21" s="1"/>
  <c r="X54" i="21"/>
  <c r="X23" i="21" s="1"/>
  <c r="BU55" i="21"/>
  <c r="BU24" i="21" s="1"/>
  <c r="AI55" i="21"/>
  <c r="AI24" i="21" s="1"/>
  <c r="CU55" i="21"/>
  <c r="CU24" i="21" s="1"/>
  <c r="BW54" i="21"/>
  <c r="BW23" i="21" s="1"/>
  <c r="BP54" i="21"/>
  <c r="BP23" i="21" s="1"/>
  <c r="DW54" i="21"/>
  <c r="DW23" i="21" s="1"/>
  <c r="AF55" i="21"/>
  <c r="AF24" i="21" s="1"/>
  <c r="BA55" i="21"/>
  <c r="BA24" i="21" s="1"/>
  <c r="EB54" i="21"/>
  <c r="EB23" i="21" s="1"/>
  <c r="BC55" i="21"/>
  <c r="BC24" i="21" s="1"/>
  <c r="CL54" i="21"/>
  <c r="CL23" i="21" s="1"/>
  <c r="CV55" i="21"/>
  <c r="CV24" i="21" s="1"/>
  <c r="DX55" i="21"/>
  <c r="DX24" i="21" s="1"/>
  <c r="DV56" i="21"/>
  <c r="DV25" i="21" s="1"/>
  <c r="AL55" i="21"/>
  <c r="AL24" i="21" s="1"/>
  <c r="BM54" i="21"/>
  <c r="BM23" i="21" s="1"/>
  <c r="DZ54" i="21"/>
  <c r="DZ23" i="21" s="1"/>
  <c r="DI54" i="21"/>
  <c r="DI23" i="21" s="1"/>
  <c r="BN54" i="21"/>
  <c r="BN23" i="21" s="1"/>
  <c r="DJ54" i="21"/>
  <c r="DJ23" i="21" s="1"/>
  <c r="AG54" i="21"/>
  <c r="AG23" i="21" s="1"/>
  <c r="EI54" i="21"/>
  <c r="EI23" i="21" s="1"/>
  <c r="CB55" i="21"/>
  <c r="CB24" i="21" s="1"/>
  <c r="DC54" i="21"/>
  <c r="DC23" i="21" s="1"/>
  <c r="AB56" i="21"/>
  <c r="AB25" i="21" s="1"/>
  <c r="Z55" i="21"/>
  <c r="Z24" i="21" s="1"/>
  <c r="BT55" i="21"/>
  <c r="BT24" i="21"/>
  <c r="BV55" i="21"/>
  <c r="BV24" i="21" s="1"/>
  <c r="DG54" i="21"/>
  <c r="DG23" i="21" s="1"/>
  <c r="EF54" i="21"/>
  <c r="EF23" i="21" s="1"/>
  <c r="AN54" i="21"/>
  <c r="AN23" i="21"/>
  <c r="DO55" i="21"/>
  <c r="DO24" i="21" s="1"/>
  <c r="DQ55" i="21"/>
  <c r="DQ24" i="21" s="1"/>
  <c r="EA54" i="21"/>
  <c r="EA23" i="21" s="1"/>
  <c r="ED54" i="21"/>
  <c r="ED23" i="21" s="1"/>
  <c r="CK55" i="21"/>
  <c r="CK24" i="21" s="1"/>
  <c r="AP54" i="21"/>
  <c r="AP23" i="21" s="1"/>
  <c r="AE54" i="21"/>
  <c r="AE23" i="21" s="1"/>
  <c r="DM55" i="21"/>
  <c r="DM24" i="21" s="1"/>
  <c r="BB55" i="21"/>
  <c r="BB24" i="21" s="1"/>
  <c r="CM56" i="21"/>
  <c r="CM25" i="21"/>
  <c r="CZ54" i="21"/>
  <c r="CZ23" i="21" s="1"/>
  <c r="AJ55" i="21"/>
  <c r="AJ24" i="21" s="1"/>
  <c r="CS55" i="21"/>
  <c r="CS24" i="21" s="1"/>
  <c r="DU54" i="21"/>
  <c r="DU23" i="21" s="1"/>
  <c r="BS54" i="21"/>
  <c r="BS23" i="21" s="1"/>
  <c r="BG54" i="21"/>
  <c r="BG23" i="21" s="1"/>
  <c r="EK54" i="21"/>
  <c r="EK23" i="21" s="1"/>
  <c r="BY54" i="21"/>
  <c r="BY23" i="21"/>
  <c r="EM54" i="21"/>
  <c r="EM23" i="21"/>
  <c r="DD55" i="21"/>
  <c r="DD24" i="21" s="1"/>
  <c r="DH54" i="21"/>
  <c r="DH23" i="21" s="1"/>
  <c r="DE55" i="21"/>
  <c r="DE24" i="21" s="1"/>
  <c r="BQ55" i="21"/>
  <c r="BQ24" i="21" s="1"/>
  <c r="AU54" i="21"/>
  <c r="AU23" i="21" s="1"/>
  <c r="EH55" i="21"/>
  <c r="EH24" i="21" s="1"/>
  <c r="BZ54" i="21"/>
  <c r="BZ23" i="21" s="1"/>
  <c r="DA56" i="21"/>
  <c r="DA25" i="21" s="1"/>
  <c r="K46" i="1"/>
  <c r="X46" i="1" s="1"/>
  <c r="L46" i="1"/>
  <c r="Y46" i="1" s="1"/>
  <c r="N52" i="21" l="1"/>
  <c r="O52" i="21" s="1"/>
  <c r="AZ55" i="21"/>
  <c r="AZ24" i="21"/>
  <c r="DL55" i="21"/>
  <c r="DL24" i="21" s="1"/>
  <c r="AW55" i="21"/>
  <c r="AW24" i="21" s="1"/>
  <c r="BO55" i="21"/>
  <c r="BO24" i="21" s="1"/>
  <c r="CC56" i="21"/>
  <c r="CC25" i="21"/>
  <c r="EL56" i="21"/>
  <c r="EL25" i="21" s="1"/>
  <c r="AT55" i="21"/>
  <c r="AT24" i="21" s="1"/>
  <c r="BW55" i="21"/>
  <c r="BW24" i="21" s="1"/>
  <c r="DS56" i="21"/>
  <c r="DS25" i="21"/>
  <c r="AD55" i="21"/>
  <c r="AD24" i="21"/>
  <c r="AM55" i="21"/>
  <c r="AM24" i="21" s="1"/>
  <c r="DE56" i="21"/>
  <c r="DE25" i="21" s="1"/>
  <c r="DJ55" i="21"/>
  <c r="DJ24" i="21"/>
  <c r="DT57" i="21"/>
  <c r="DT26" i="21"/>
  <c r="AU55" i="21"/>
  <c r="AU24" i="21" s="1"/>
  <c r="CX56" i="21"/>
  <c r="CX25" i="21" s="1"/>
  <c r="AK56" i="21"/>
  <c r="AK25" i="21" s="1"/>
  <c r="BL55" i="21"/>
  <c r="BL24" i="21" s="1"/>
  <c r="AS56" i="21"/>
  <c r="AS25" i="21" s="1"/>
  <c r="DD56" i="21"/>
  <c r="DD25" i="21"/>
  <c r="AJ56" i="21"/>
  <c r="AJ25" i="21"/>
  <c r="AG55" i="21"/>
  <c r="AG24" i="21" s="1"/>
  <c r="AQ55" i="21"/>
  <c r="AQ24" i="21" s="1"/>
  <c r="EE55" i="21"/>
  <c r="EE24" i="21" s="1"/>
  <c r="BX55" i="21"/>
  <c r="BX24" i="21" s="1"/>
  <c r="CZ55" i="21"/>
  <c r="CZ24" i="21" s="1"/>
  <c r="BP55" i="21"/>
  <c r="BP24" i="21" s="1"/>
  <c r="CP55" i="21"/>
  <c r="CP24" i="21" s="1"/>
  <c r="AX55" i="21"/>
  <c r="AX24" i="21" s="1"/>
  <c r="BK55" i="21"/>
  <c r="BK24" i="21"/>
  <c r="EG56" i="21"/>
  <c r="EG25" i="21" s="1"/>
  <c r="CW55" i="21"/>
  <c r="CW24" i="21" s="1"/>
  <c r="BY55" i="21"/>
  <c r="BY24" i="21" s="1"/>
  <c r="BE57" i="21"/>
  <c r="BE26" i="21"/>
  <c r="DY55" i="21"/>
  <c r="DY24" i="21" s="1"/>
  <c r="EI55" i="21"/>
  <c r="EI24" i="21" s="1"/>
  <c r="DA57" i="21"/>
  <c r="DA26" i="21" s="1"/>
  <c r="EA55" i="21"/>
  <c r="EA24" i="21"/>
  <c r="BT56" i="21"/>
  <c r="BT25" i="21" s="1"/>
  <c r="BN55" i="21"/>
  <c r="BN24" i="21" s="1"/>
  <c r="CV56" i="21"/>
  <c r="CV25" i="21" s="1"/>
  <c r="AC51" i="21"/>
  <c r="AC20" i="21" s="1"/>
  <c r="EJ55" i="21"/>
  <c r="EJ24" i="21"/>
  <c r="W55" i="21"/>
  <c r="W24" i="21" s="1"/>
  <c r="Q49" i="21"/>
  <c r="R49" i="21"/>
  <c r="K50" i="21"/>
  <c r="J50" i="21"/>
  <c r="L50" i="21"/>
  <c r="T50" i="21" s="1"/>
  <c r="DB55" i="21"/>
  <c r="DB24" i="21" s="1"/>
  <c r="AA56" i="21"/>
  <c r="AA25" i="21"/>
  <c r="BR55" i="21"/>
  <c r="BR24" i="21" s="1"/>
  <c r="DW55" i="21"/>
  <c r="DW24" i="21"/>
  <c r="AY55" i="21"/>
  <c r="AY24" i="21" s="1"/>
  <c r="BV56" i="21"/>
  <c r="BV25" i="21" s="1"/>
  <c r="BF55" i="21"/>
  <c r="BF24" i="21"/>
  <c r="BQ56" i="21"/>
  <c r="BQ25" i="21" s="1"/>
  <c r="AB57" i="21"/>
  <c r="AB26" i="21" s="1"/>
  <c r="DI55" i="21"/>
  <c r="DI24" i="21" s="1"/>
  <c r="BC56" i="21"/>
  <c r="BC25" i="21" s="1"/>
  <c r="AI56" i="21"/>
  <c r="AI25" i="21" s="1"/>
  <c r="DK56" i="21"/>
  <c r="DK25" i="21"/>
  <c r="CA55" i="21"/>
  <c r="CA24" i="21" s="1"/>
  <c r="DP56" i="21"/>
  <c r="DP25" i="21" s="1"/>
  <c r="AH56" i="21"/>
  <c r="AH25" i="21" s="1"/>
  <c r="CN56" i="21"/>
  <c r="CN25" i="21" s="1"/>
  <c r="AL56" i="21"/>
  <c r="AL25" i="21" s="1"/>
  <c r="Y56" i="21"/>
  <c r="Y25" i="21" s="1"/>
  <c r="ED55" i="21"/>
  <c r="ED24" i="21"/>
  <c r="EH56" i="21"/>
  <c r="EH25" i="21" s="1"/>
  <c r="Z56" i="21"/>
  <c r="Z25" i="21" s="1"/>
  <c r="CH56" i="21"/>
  <c r="CH25" i="21" s="1"/>
  <c r="AO56" i="21"/>
  <c r="AO25" i="21" s="1"/>
  <c r="CR56" i="21"/>
  <c r="CR25" i="21"/>
  <c r="DR56" i="21"/>
  <c r="DR25" i="21" s="1"/>
  <c r="AR55" i="21"/>
  <c r="AR24" i="21" s="1"/>
  <c r="V55" i="21"/>
  <c r="V24" i="21"/>
  <c r="BZ55" i="21"/>
  <c r="BZ24" i="21" s="1"/>
  <c r="CO55" i="21"/>
  <c r="CO24" i="21" s="1"/>
  <c r="CM57" i="21"/>
  <c r="CM26" i="21" s="1"/>
  <c r="CL55" i="21"/>
  <c r="CL24" i="21" s="1"/>
  <c r="CY56" i="21"/>
  <c r="CY25" i="21" s="1"/>
  <c r="BS55" i="21"/>
  <c r="BS24" i="21" s="1"/>
  <c r="DM56" i="21"/>
  <c r="DM25" i="21" s="1"/>
  <c r="AN55" i="21"/>
  <c r="AN24" i="21" s="1"/>
  <c r="DC55" i="21"/>
  <c r="DC24" i="21"/>
  <c r="DZ55" i="21"/>
  <c r="DZ24" i="21" s="1"/>
  <c r="EB55" i="21"/>
  <c r="EB24" i="21" s="1"/>
  <c r="BU56" i="21"/>
  <c r="BU25" i="21" s="1"/>
  <c r="CT56" i="21"/>
  <c r="CT25" i="21"/>
  <c r="CI55" i="21"/>
  <c r="CI24" i="21" s="1"/>
  <c r="BJ56" i="21"/>
  <c r="BJ25" i="21" s="1"/>
  <c r="DN55" i="21"/>
  <c r="DN24" i="21"/>
  <c r="AP55" i="21"/>
  <c r="AP24" i="21" s="1"/>
  <c r="EM55" i="21"/>
  <c r="EM24" i="21" s="1"/>
  <c r="DV57" i="21"/>
  <c r="DV26" i="21" s="1"/>
  <c r="CJ55" i="21"/>
  <c r="CJ24" i="21" s="1"/>
  <c r="EK55" i="21"/>
  <c r="EK24" i="21" s="1"/>
  <c r="CU56" i="21"/>
  <c r="CU25" i="21" s="1"/>
  <c r="CF55" i="21"/>
  <c r="CF24" i="21" s="1"/>
  <c r="BG55" i="21"/>
  <c r="BG24" i="21" s="1"/>
  <c r="CQ55" i="21"/>
  <c r="CQ24" i="21" s="1"/>
  <c r="BH55" i="21"/>
  <c r="BH24" i="21" s="1"/>
  <c r="EC55" i="21"/>
  <c r="EC24" i="21" s="1"/>
  <c r="CS56" i="21"/>
  <c r="CS25" i="21" s="1"/>
  <c r="CK56" i="21"/>
  <c r="CK25" i="21" s="1"/>
  <c r="DG55" i="21"/>
  <c r="DG24" i="21" s="1"/>
  <c r="DX56" i="21"/>
  <c r="DX25" i="21" s="1"/>
  <c r="DQ56" i="21"/>
  <c r="DQ25" i="21" s="1"/>
  <c r="DO56" i="21"/>
  <c r="DO25" i="21" s="1"/>
  <c r="DH55" i="21"/>
  <c r="DH24" i="21" s="1"/>
  <c r="DU55" i="21"/>
  <c r="DU24" i="21"/>
  <c r="AE55" i="21"/>
  <c r="AE24" i="21" s="1"/>
  <c r="EF55" i="21"/>
  <c r="EF24" i="21" s="1"/>
  <c r="CB56" i="21"/>
  <c r="CB25" i="21" s="1"/>
  <c r="BM55" i="21"/>
  <c r="BM24" i="21"/>
  <c r="BA56" i="21"/>
  <c r="BA25" i="21" s="1"/>
  <c r="X55" i="21"/>
  <c r="X24" i="21" s="1"/>
  <c r="CG55" i="21"/>
  <c r="CG24" i="21" s="1"/>
  <c r="DF57" i="21"/>
  <c r="DF26" i="21" s="1"/>
  <c r="BD57" i="21"/>
  <c r="BD26" i="21" s="1"/>
  <c r="AV56" i="21"/>
  <c r="AV25" i="21" s="1"/>
  <c r="BI55" i="21"/>
  <c r="BI24" i="21" s="1"/>
  <c r="AF56" i="21"/>
  <c r="AF25" i="21" s="1"/>
  <c r="CE55" i="21"/>
  <c r="CE24" i="21" s="1"/>
  <c r="CD55" i="21"/>
  <c r="CD24" i="21"/>
  <c r="BB56" i="21"/>
  <c r="BB25" i="21" s="1"/>
  <c r="L47" i="1"/>
  <c r="Y47" i="1" s="1"/>
  <c r="K47" i="1"/>
  <c r="X47" i="1" s="1"/>
  <c r="N53" i="21" l="1"/>
  <c r="DL56" i="21"/>
  <c r="DL25" i="21"/>
  <c r="AZ56" i="21"/>
  <c r="AZ25" i="21" s="1"/>
  <c r="EG57" i="21"/>
  <c r="EG26" i="21"/>
  <c r="AU56" i="21"/>
  <c r="AU25" i="21" s="1"/>
  <c r="AK57" i="21"/>
  <c r="AK26" i="21" s="1"/>
  <c r="EE56" i="21"/>
  <c r="EE25" i="21" s="1"/>
  <c r="BT57" i="21"/>
  <c r="BT26" i="21" s="1"/>
  <c r="BU57" i="21"/>
  <c r="BU26" i="21" s="1"/>
  <c r="AD56" i="21"/>
  <c r="AD25" i="21" s="1"/>
  <c r="Q50" i="21"/>
  <c r="R50" i="21"/>
  <c r="EA56" i="21"/>
  <c r="EA25" i="21"/>
  <c r="BK56" i="21"/>
  <c r="BK25" i="21" s="1"/>
  <c r="AQ56" i="21"/>
  <c r="AQ25" i="21"/>
  <c r="CX57" i="21"/>
  <c r="CX26" i="21" s="1"/>
  <c r="DS57" i="21"/>
  <c r="DS26" i="21" s="1"/>
  <c r="DF58" i="21"/>
  <c r="DF27" i="21" s="1"/>
  <c r="DA58" i="21"/>
  <c r="DA27" i="21" s="1"/>
  <c r="AX56" i="21"/>
  <c r="AX25" i="21" s="1"/>
  <c r="BQ57" i="21"/>
  <c r="BQ26" i="21" s="1"/>
  <c r="CM58" i="21"/>
  <c r="CM27" i="21" s="1"/>
  <c r="Z57" i="21"/>
  <c r="Z26" i="21"/>
  <c r="O53" i="21"/>
  <c r="BW56" i="21"/>
  <c r="BW25" i="21" s="1"/>
  <c r="DU56" i="21"/>
  <c r="DU25" i="21" s="1"/>
  <c r="DV58" i="21"/>
  <c r="DV27" i="21"/>
  <c r="X56" i="21"/>
  <c r="X25" i="21" s="1"/>
  <c r="W56" i="21"/>
  <c r="W25" i="21" s="1"/>
  <c r="EI56" i="21"/>
  <c r="EI25" i="21"/>
  <c r="CP56" i="21"/>
  <c r="CP25" i="21" s="1"/>
  <c r="CJ56" i="21"/>
  <c r="CJ25" i="21"/>
  <c r="DP57" i="21"/>
  <c r="DP26" i="21" s="1"/>
  <c r="BV57" i="21"/>
  <c r="BV26" i="21"/>
  <c r="DK57" i="21"/>
  <c r="DK26" i="21"/>
  <c r="AY56" i="21"/>
  <c r="AY25" i="21" s="1"/>
  <c r="AG56" i="21"/>
  <c r="AG25" i="21" s="1"/>
  <c r="AT56" i="21"/>
  <c r="AT25" i="21" s="1"/>
  <c r="AO57" i="21"/>
  <c r="AO26" i="21" s="1"/>
  <c r="BA57" i="21"/>
  <c r="BA26" i="21" s="1"/>
  <c r="EJ56" i="21"/>
  <c r="EJ25" i="21" s="1"/>
  <c r="DY56" i="21"/>
  <c r="DY25" i="21" s="1"/>
  <c r="BP56" i="21"/>
  <c r="BP25" i="21" s="1"/>
  <c r="BH56" i="21"/>
  <c r="BH25" i="21" s="1"/>
  <c r="DC56" i="21"/>
  <c r="DC25" i="21" s="1"/>
  <c r="DN56" i="21"/>
  <c r="DN25" i="21" s="1"/>
  <c r="DW56" i="21"/>
  <c r="DW25" i="21" s="1"/>
  <c r="AJ57" i="21"/>
  <c r="AJ26" i="21" s="1"/>
  <c r="DT58" i="21"/>
  <c r="DT27" i="21" s="1"/>
  <c r="EL57" i="21"/>
  <c r="EL26" i="21"/>
  <c r="BF56" i="21"/>
  <c r="BF25" i="21" s="1"/>
  <c r="CA56" i="21"/>
  <c r="CA25" i="21" s="1"/>
  <c r="CQ56" i="21"/>
  <c r="CQ25" i="21" s="1"/>
  <c r="BM56" i="21"/>
  <c r="BM25" i="21" s="1"/>
  <c r="AC52" i="21"/>
  <c r="BE58" i="21"/>
  <c r="BE27" i="21" s="1"/>
  <c r="CZ56" i="21"/>
  <c r="CZ25" i="21" s="1"/>
  <c r="BB57" i="21"/>
  <c r="BB26" i="21" s="1"/>
  <c r="CG56" i="21"/>
  <c r="CG25" i="21" s="1"/>
  <c r="CD56" i="21"/>
  <c r="CD25" i="21" s="1"/>
  <c r="BI56" i="21"/>
  <c r="BI25" i="21" s="1"/>
  <c r="CF56" i="21"/>
  <c r="CF25" i="21" s="1"/>
  <c r="Y57" i="21"/>
  <c r="Y26" i="21" s="1"/>
  <c r="BC57" i="21"/>
  <c r="BC26" i="21" s="1"/>
  <c r="BR56" i="21"/>
  <c r="BR25" i="21" s="1"/>
  <c r="L51" i="21"/>
  <c r="T51" i="21" s="1"/>
  <c r="K51" i="21"/>
  <c r="J51" i="21"/>
  <c r="DD57" i="21"/>
  <c r="DD26" i="21" s="1"/>
  <c r="DJ56" i="21"/>
  <c r="DJ25" i="21" s="1"/>
  <c r="CC57" i="21"/>
  <c r="CC26" i="21" s="1"/>
  <c r="CH57" i="21"/>
  <c r="CH26" i="21" s="1"/>
  <c r="EH57" i="21"/>
  <c r="EH26" i="21"/>
  <c r="V56" i="21"/>
  <c r="V25" i="21"/>
  <c r="CB57" i="21"/>
  <c r="CB26" i="21" s="1"/>
  <c r="CV57" i="21"/>
  <c r="CV26" i="21" s="1"/>
  <c r="BY56" i="21"/>
  <c r="BY25" i="21" s="1"/>
  <c r="CS57" i="21"/>
  <c r="CS26" i="21" s="1"/>
  <c r="DH56" i="21"/>
  <c r="DH25" i="21" s="1"/>
  <c r="EM56" i="21"/>
  <c r="EM25" i="21" s="1"/>
  <c r="BZ56" i="21"/>
  <c r="BZ25" i="21" s="1"/>
  <c r="ED56" i="21"/>
  <c r="ED25" i="21" s="1"/>
  <c r="BJ57" i="21"/>
  <c r="BJ26" i="21" s="1"/>
  <c r="EF56" i="21"/>
  <c r="EF25" i="21" s="1"/>
  <c r="DG56" i="21"/>
  <c r="DG25" i="21" s="1"/>
  <c r="CU57" i="21"/>
  <c r="CU26" i="21" s="1"/>
  <c r="CI56" i="21"/>
  <c r="CI25" i="21" s="1"/>
  <c r="BS56" i="21"/>
  <c r="BS25" i="21" s="1"/>
  <c r="DR57" i="21"/>
  <c r="DR26" i="21" s="1"/>
  <c r="AL57" i="21"/>
  <c r="AL26" i="21" s="1"/>
  <c r="DI56" i="21"/>
  <c r="DI25" i="21" s="1"/>
  <c r="AA57" i="21"/>
  <c r="AA26" i="21" s="1"/>
  <c r="AS57" i="21"/>
  <c r="AS26" i="21"/>
  <c r="DE57" i="21"/>
  <c r="DE26" i="21"/>
  <c r="BO56" i="21"/>
  <c r="BO25" i="21" s="1"/>
  <c r="AH57" i="21"/>
  <c r="AH26" i="21" s="1"/>
  <c r="EB56" i="21"/>
  <c r="EB25" i="21" s="1"/>
  <c r="CO56" i="21"/>
  <c r="CO25" i="21" s="1"/>
  <c r="CE56" i="21"/>
  <c r="CE25" i="21" s="1"/>
  <c r="BG56" i="21"/>
  <c r="BG25" i="21" s="1"/>
  <c r="AR56" i="21"/>
  <c r="AR25" i="21" s="1"/>
  <c r="BN56" i="21"/>
  <c r="BN25" i="21"/>
  <c r="CW56" i="21"/>
  <c r="CW25" i="21" s="1"/>
  <c r="BX56" i="21"/>
  <c r="BX25" i="21" s="1"/>
  <c r="CL56" i="21"/>
  <c r="CL25" i="21" s="1"/>
  <c r="EC56" i="21"/>
  <c r="EC25" i="21" s="1"/>
  <c r="DO57" i="21"/>
  <c r="DO26" i="21"/>
  <c r="DQ57" i="21"/>
  <c r="DQ26" i="21"/>
  <c r="AN56" i="21"/>
  <c r="AN25" i="21"/>
  <c r="DX57" i="21"/>
  <c r="DX26" i="21" s="1"/>
  <c r="BD58" i="21"/>
  <c r="BD27" i="21" s="1"/>
  <c r="AE56" i="21"/>
  <c r="AE25" i="21"/>
  <c r="CK57" i="21"/>
  <c r="CK26" i="21" s="1"/>
  <c r="EK56" i="21"/>
  <c r="EK25" i="21" s="1"/>
  <c r="CT57" i="21"/>
  <c r="CT26" i="21" s="1"/>
  <c r="CY57" i="21"/>
  <c r="CY26" i="21" s="1"/>
  <c r="CR57" i="21"/>
  <c r="CR26" i="21" s="1"/>
  <c r="CN57" i="21"/>
  <c r="CN26" i="21"/>
  <c r="AB58" i="21"/>
  <c r="AB27" i="21" s="1"/>
  <c r="DB56" i="21"/>
  <c r="DB25" i="21" s="1"/>
  <c r="BL56" i="21"/>
  <c r="BL25" i="21" s="1"/>
  <c r="AM56" i="21"/>
  <c r="AM25" i="21" s="1"/>
  <c r="AW56" i="21"/>
  <c r="AW25" i="21" s="1"/>
  <c r="DZ56" i="21"/>
  <c r="DZ25" i="21" s="1"/>
  <c r="AP56" i="21"/>
  <c r="AP25" i="21"/>
  <c r="AF57" i="21"/>
  <c r="AF26" i="21" s="1"/>
  <c r="AI57" i="21"/>
  <c r="AI26" i="21" s="1"/>
  <c r="DM57" i="21"/>
  <c r="DM26" i="21" s="1"/>
  <c r="AV57" i="21"/>
  <c r="AV26" i="21"/>
  <c r="K48" i="1"/>
  <c r="X48" i="1" s="1"/>
  <c r="L48" i="1"/>
  <c r="Y48" i="1" s="1"/>
  <c r="AZ57" i="21" l="1"/>
  <c r="AZ26" i="21" s="1"/>
  <c r="DL57" i="21"/>
  <c r="DL26" i="21" s="1"/>
  <c r="BQ58" i="21"/>
  <c r="BQ27" i="21" s="1"/>
  <c r="BU58" i="21"/>
  <c r="BU27" i="21" s="1"/>
  <c r="EE57" i="21"/>
  <c r="EE26" i="21" s="1"/>
  <c r="BB58" i="21"/>
  <c r="BB27" i="21" s="1"/>
  <c r="BW57" i="21"/>
  <c r="BW26" i="21" s="1"/>
  <c r="AA58" i="21"/>
  <c r="AA27" i="21" s="1"/>
  <c r="BR57" i="21"/>
  <c r="BR26" i="21" s="1"/>
  <c r="BF57" i="21"/>
  <c r="BF26" i="21" s="1"/>
  <c r="DK58" i="21"/>
  <c r="DK27" i="21" s="1"/>
  <c r="X57" i="21"/>
  <c r="X26" i="21" s="1"/>
  <c r="AX57" i="21"/>
  <c r="AX26" i="21"/>
  <c r="BC58" i="21"/>
  <c r="BC27" i="21"/>
  <c r="CZ57" i="21"/>
  <c r="CZ26" i="21"/>
  <c r="ED57" i="21"/>
  <c r="ED26" i="21" s="1"/>
  <c r="CL57" i="21"/>
  <c r="CL26" i="21" s="1"/>
  <c r="EL58" i="21"/>
  <c r="EL27" i="21"/>
  <c r="DY57" i="21"/>
  <c r="DY26" i="21" s="1"/>
  <c r="BV58" i="21"/>
  <c r="BV27" i="21" s="1"/>
  <c r="DV59" i="21"/>
  <c r="DV28" i="21" s="1"/>
  <c r="DA59" i="21"/>
  <c r="DA28" i="21" s="1"/>
  <c r="AD57" i="21"/>
  <c r="AD26" i="21" s="1"/>
  <c r="EC57" i="21"/>
  <c r="EC26" i="21" s="1"/>
  <c r="Y58" i="21"/>
  <c r="Y27" i="21" s="1"/>
  <c r="BE59" i="21"/>
  <c r="BE28" i="21"/>
  <c r="BS57" i="21"/>
  <c r="BS26" i="21" s="1"/>
  <c r="EM57" i="21"/>
  <c r="EM26" i="21"/>
  <c r="CH58" i="21"/>
  <c r="CH27" i="21" s="1"/>
  <c r="DT59" i="21"/>
  <c r="DT28" i="21" s="1"/>
  <c r="EJ57" i="21"/>
  <c r="EJ26" i="21" s="1"/>
  <c r="DP58" i="21"/>
  <c r="DP27" i="21"/>
  <c r="DU57" i="21"/>
  <c r="DU26" i="21" s="1"/>
  <c r="DF59" i="21"/>
  <c r="DF28" i="21" s="1"/>
  <c r="AV58" i="21"/>
  <c r="AV27" i="21"/>
  <c r="CF57" i="21"/>
  <c r="CF26" i="21" s="1"/>
  <c r="L52" i="21"/>
  <c r="T52" i="21" s="1"/>
  <c r="K52" i="21"/>
  <c r="J52" i="21"/>
  <c r="CO57" i="21"/>
  <c r="CO26" i="21" s="1"/>
  <c r="CK58" i="21"/>
  <c r="CK27" i="21" s="1"/>
  <c r="BO57" i="21"/>
  <c r="BO26" i="21" s="1"/>
  <c r="CI57" i="21"/>
  <c r="CI26" i="21" s="1"/>
  <c r="DH57" i="21"/>
  <c r="DH26" i="21"/>
  <c r="CC58" i="21"/>
  <c r="CC27" i="21" s="1"/>
  <c r="AC21" i="21"/>
  <c r="AJ58" i="21"/>
  <c r="AJ27" i="21" s="1"/>
  <c r="BA58" i="21"/>
  <c r="BA27" i="21" s="1"/>
  <c r="CJ57" i="21"/>
  <c r="CJ26" i="21" s="1"/>
  <c r="DS58" i="21"/>
  <c r="DS27" i="21" s="1"/>
  <c r="BT58" i="21"/>
  <c r="BT27" i="21" s="1"/>
  <c r="EK57" i="21"/>
  <c r="EK26" i="21" s="1"/>
  <c r="BL57" i="21"/>
  <c r="BL26" i="21" s="1"/>
  <c r="AF58" i="21"/>
  <c r="AF27" i="21" s="1"/>
  <c r="BI57" i="21"/>
  <c r="BI26" i="21" s="1"/>
  <c r="BN57" i="21"/>
  <c r="BN26" i="21" s="1"/>
  <c r="CS58" i="21"/>
  <c r="CS27" i="21" s="1"/>
  <c r="DJ57" i="21"/>
  <c r="DJ26" i="21" s="1"/>
  <c r="DW57" i="21"/>
  <c r="DW26" i="21" s="1"/>
  <c r="AO58" i="21"/>
  <c r="AO27" i="21"/>
  <c r="CX58" i="21"/>
  <c r="CX27" i="21" s="1"/>
  <c r="BP57" i="21"/>
  <c r="BP26" i="21" s="1"/>
  <c r="EH58" i="21"/>
  <c r="EH27" i="21" s="1"/>
  <c r="AI58" i="21"/>
  <c r="AI27" i="21" s="1"/>
  <c r="AB59" i="21"/>
  <c r="AB28" i="21" s="1"/>
  <c r="CN58" i="21"/>
  <c r="CN27" i="21" s="1"/>
  <c r="N54" i="21"/>
  <c r="DR58" i="21"/>
  <c r="DR27" i="21" s="1"/>
  <c r="DB57" i="21"/>
  <c r="DB26" i="21" s="1"/>
  <c r="CW57" i="21"/>
  <c r="CW26" i="21"/>
  <c r="AP57" i="21"/>
  <c r="AP26" i="21" s="1"/>
  <c r="CU58" i="21"/>
  <c r="CU27" i="21" s="1"/>
  <c r="CR58" i="21"/>
  <c r="CR27" i="21" s="1"/>
  <c r="AN57" i="21"/>
  <c r="AN26" i="21" s="1"/>
  <c r="AS58" i="21"/>
  <c r="AS27" i="21"/>
  <c r="DG57" i="21"/>
  <c r="DG26" i="21" s="1"/>
  <c r="BY57" i="21"/>
  <c r="BY26" i="21" s="1"/>
  <c r="DD58" i="21"/>
  <c r="DD27" i="21" s="1"/>
  <c r="BM57" i="21"/>
  <c r="BM26" i="21" s="1"/>
  <c r="DN57" i="21"/>
  <c r="DN26" i="21" s="1"/>
  <c r="AT57" i="21"/>
  <c r="AT26" i="21" s="1"/>
  <c r="CP57" i="21"/>
  <c r="CP26" i="21" s="1"/>
  <c r="Z58" i="21"/>
  <c r="Z27" i="21"/>
  <c r="AQ57" i="21"/>
  <c r="AQ26" i="21" s="1"/>
  <c r="AK58" i="21"/>
  <c r="AK27" i="21" s="1"/>
  <c r="AL58" i="21"/>
  <c r="AL27" i="21" s="1"/>
  <c r="EB57" i="21"/>
  <c r="EB26" i="21"/>
  <c r="AH58" i="21"/>
  <c r="AH27" i="21" s="1"/>
  <c r="BD59" i="21"/>
  <c r="BD28" i="21" s="1"/>
  <c r="DX58" i="21"/>
  <c r="DX27" i="21" s="1"/>
  <c r="DE58" i="21"/>
  <c r="DE27" i="21"/>
  <c r="DZ57" i="21"/>
  <c r="DZ26" i="21" s="1"/>
  <c r="AR57" i="21"/>
  <c r="AR26" i="21" s="1"/>
  <c r="CD57" i="21"/>
  <c r="CD26" i="21" s="1"/>
  <c r="Q51" i="21"/>
  <c r="R51" i="21"/>
  <c r="CQ57" i="21"/>
  <c r="CQ26" i="21" s="1"/>
  <c r="DC57" i="21"/>
  <c r="DC26" i="21" s="1"/>
  <c r="AG57" i="21"/>
  <c r="AG26" i="21" s="1"/>
  <c r="EI57" i="21"/>
  <c r="EI26" i="21"/>
  <c r="CM59" i="21"/>
  <c r="CM28" i="21" s="1"/>
  <c r="BK57" i="21"/>
  <c r="BK26" i="21" s="1"/>
  <c r="AU57" i="21"/>
  <c r="AU26" i="21" s="1"/>
  <c r="BZ57" i="21"/>
  <c r="BZ26" i="21" s="1"/>
  <c r="CY58" i="21"/>
  <c r="CY27" i="21"/>
  <c r="CG57" i="21"/>
  <c r="CG26" i="21" s="1"/>
  <c r="V57" i="21"/>
  <c r="V26" i="21"/>
  <c r="AE57" i="21"/>
  <c r="AE26" i="21" s="1"/>
  <c r="CA57" i="21"/>
  <c r="CA26" i="21" s="1"/>
  <c r="BH57" i="21"/>
  <c r="BH26" i="21" s="1"/>
  <c r="AY57" i="21"/>
  <c r="AY26" i="21" s="1"/>
  <c r="W57" i="21"/>
  <c r="W26" i="21" s="1"/>
  <c r="EA57" i="21"/>
  <c r="EA26" i="21" s="1"/>
  <c r="EG58" i="21"/>
  <c r="EG27" i="21" s="1"/>
  <c r="AM57" i="21"/>
  <c r="AM26" i="21" s="1"/>
  <c r="DM58" i="21"/>
  <c r="DM27" i="21"/>
  <c r="BX57" i="21"/>
  <c r="BX26" i="21" s="1"/>
  <c r="DQ58" i="21"/>
  <c r="DQ27" i="21"/>
  <c r="BG57" i="21"/>
  <c r="BG26" i="21" s="1"/>
  <c r="EF57" i="21"/>
  <c r="EF26" i="21"/>
  <c r="CV58" i="21"/>
  <c r="CV27" i="21" s="1"/>
  <c r="AW57" i="21"/>
  <c r="AW26" i="21" s="1"/>
  <c r="CT58" i="21"/>
  <c r="CT27" i="21" s="1"/>
  <c r="DO58" i="21"/>
  <c r="DO27" i="21" s="1"/>
  <c r="CE57" i="21"/>
  <c r="CE26" i="21" s="1"/>
  <c r="DI57" i="21"/>
  <c r="DI26" i="21" s="1"/>
  <c r="BJ58" i="21"/>
  <c r="BJ27" i="21" s="1"/>
  <c r="CB58" i="21"/>
  <c r="CB27" i="21" s="1"/>
  <c r="L49" i="1"/>
  <c r="Y49" i="1" s="1"/>
  <c r="K49" i="1"/>
  <c r="X49" i="1" s="1"/>
  <c r="AZ58" i="21" l="1"/>
  <c r="AZ27" i="21" s="1"/>
  <c r="DL58" i="21"/>
  <c r="DL27" i="21"/>
  <c r="BP58" i="21"/>
  <c r="BP27" i="21"/>
  <c r="BT59" i="21"/>
  <c r="BT28" i="21"/>
  <c r="AK59" i="21"/>
  <c r="AK28" i="21"/>
  <c r="CN59" i="21"/>
  <c r="CN28" i="21"/>
  <c r="DW58" i="21"/>
  <c r="DW27" i="21" s="1"/>
  <c r="DZ58" i="21"/>
  <c r="DZ27" i="21" s="1"/>
  <c r="BF58" i="21"/>
  <c r="BF27" i="21" s="1"/>
  <c r="BA59" i="21"/>
  <c r="BA28" i="21" s="1"/>
  <c r="EH59" i="21"/>
  <c r="EH28" i="21"/>
  <c r="DB58" i="21"/>
  <c r="DB27" i="21"/>
  <c r="BN58" i="21"/>
  <c r="BN27" i="21"/>
  <c r="CP58" i="21"/>
  <c r="CP27" i="21"/>
  <c r="BO58" i="21"/>
  <c r="BO27" i="21" s="1"/>
  <c r="DF60" i="21"/>
  <c r="DF29" i="21" s="1"/>
  <c r="BE60" i="21"/>
  <c r="BE29" i="21" s="1"/>
  <c r="EL59" i="21"/>
  <c r="EL28" i="21" s="1"/>
  <c r="AB60" i="21"/>
  <c r="AB29" i="21" s="1"/>
  <c r="DJ58" i="21"/>
  <c r="DJ27" i="21" s="1"/>
  <c r="DS59" i="21"/>
  <c r="DS28" i="21" s="1"/>
  <c r="CR59" i="21"/>
  <c r="CR28" i="21" s="1"/>
  <c r="CK59" i="21"/>
  <c r="CK28" i="21"/>
  <c r="DU58" i="21"/>
  <c r="DU27" i="21"/>
  <c r="Y59" i="21"/>
  <c r="Y28" i="21" s="1"/>
  <c r="CL58" i="21"/>
  <c r="CL27" i="21"/>
  <c r="BR58" i="21"/>
  <c r="BR27" i="21"/>
  <c r="CG58" i="21"/>
  <c r="CG27" i="21" s="1"/>
  <c r="AI59" i="21"/>
  <c r="AI28" i="21" s="1"/>
  <c r="CS59" i="21"/>
  <c r="CS28" i="21" s="1"/>
  <c r="CJ58" i="21"/>
  <c r="CJ27" i="21" s="1"/>
  <c r="AN58" i="21"/>
  <c r="AN27" i="21" s="1"/>
  <c r="EA58" i="21"/>
  <c r="EA27" i="21" s="1"/>
  <c r="W58" i="21"/>
  <c r="W27" i="21" s="1"/>
  <c r="AH59" i="21"/>
  <c r="AH28" i="21" s="1"/>
  <c r="CU59" i="21"/>
  <c r="CU28" i="21"/>
  <c r="CO58" i="21"/>
  <c r="CO27" i="21" s="1"/>
  <c r="DP59" i="21"/>
  <c r="DP28" i="21"/>
  <c r="EC58" i="21"/>
  <c r="EC27" i="21" s="1"/>
  <c r="ED58" i="21"/>
  <c r="ED27" i="21" s="1"/>
  <c r="AA59" i="21"/>
  <c r="AA28" i="21"/>
  <c r="DC58" i="21"/>
  <c r="DC27" i="21" s="1"/>
  <c r="EF58" i="21"/>
  <c r="EF27" i="21" s="1"/>
  <c r="BG58" i="21"/>
  <c r="BG27" i="21"/>
  <c r="DN58" i="21"/>
  <c r="DN27" i="21" s="1"/>
  <c r="Q52" i="21"/>
  <c r="R52" i="21"/>
  <c r="EJ58" i="21"/>
  <c r="EJ27" i="21" s="1"/>
  <c r="AD58" i="21"/>
  <c r="AD27" i="21"/>
  <c r="CZ58" i="21"/>
  <c r="CZ27" i="21" s="1"/>
  <c r="BW58" i="21"/>
  <c r="BW27" i="21"/>
  <c r="DT60" i="21"/>
  <c r="DT29" i="21"/>
  <c r="DA60" i="21"/>
  <c r="DA29" i="21" s="1"/>
  <c r="BC59" i="21"/>
  <c r="BC28" i="21" s="1"/>
  <c r="BB59" i="21"/>
  <c r="BB28" i="21" s="1"/>
  <c r="BK58" i="21"/>
  <c r="BK27" i="21" s="1"/>
  <c r="CX59" i="21"/>
  <c r="CX28" i="21" s="1"/>
  <c r="AF59" i="21"/>
  <c r="AF28" i="21"/>
  <c r="AC53" i="21"/>
  <c r="AC22" i="21" s="1"/>
  <c r="CF58" i="21"/>
  <c r="CF27" i="21"/>
  <c r="BD60" i="21"/>
  <c r="BD29" i="21"/>
  <c r="CE58" i="21"/>
  <c r="CE27" i="21"/>
  <c r="BX58" i="21"/>
  <c r="BX27" i="21" s="1"/>
  <c r="CA58" i="21"/>
  <c r="CA27" i="21" s="1"/>
  <c r="CM60" i="21"/>
  <c r="CM29" i="21" s="1"/>
  <c r="BY58" i="21"/>
  <c r="BY27" i="21"/>
  <c r="CC59" i="21"/>
  <c r="CC28" i="21" s="1"/>
  <c r="CH59" i="21"/>
  <c r="CH28" i="21" s="1"/>
  <c r="DV60" i="21"/>
  <c r="DV29" i="21"/>
  <c r="AX58" i="21"/>
  <c r="AX27" i="21" s="1"/>
  <c r="EE58" i="21"/>
  <c r="EE27" i="21"/>
  <c r="AT58" i="21"/>
  <c r="AT27" i="21" s="1"/>
  <c r="AU58" i="21"/>
  <c r="AU27" i="21" s="1"/>
  <c r="BH58" i="21"/>
  <c r="BH27" i="21" s="1"/>
  <c r="CW58" i="21"/>
  <c r="CW27" i="21" s="1"/>
  <c r="BL58" i="21"/>
  <c r="BL27" i="21" s="1"/>
  <c r="CV59" i="21"/>
  <c r="CV28" i="21" s="1"/>
  <c r="CB59" i="21"/>
  <c r="CB28" i="21" s="1"/>
  <c r="DQ59" i="21"/>
  <c r="DQ28" i="21"/>
  <c r="BM58" i="21"/>
  <c r="BM27" i="21" s="1"/>
  <c r="DO59" i="21"/>
  <c r="DO28" i="21" s="1"/>
  <c r="AE58" i="21"/>
  <c r="AE27" i="21" s="1"/>
  <c r="EI58" i="21"/>
  <c r="EI27" i="21"/>
  <c r="AQ58" i="21"/>
  <c r="AQ27" i="21"/>
  <c r="DG58" i="21"/>
  <c r="DG27" i="21"/>
  <c r="DR59" i="21"/>
  <c r="DR28" i="21" s="1"/>
  <c r="DH58" i="21"/>
  <c r="DH27" i="21" s="1"/>
  <c r="EM58" i="21"/>
  <c r="EM27" i="21" s="1"/>
  <c r="BV59" i="21"/>
  <c r="BV28" i="21" s="1"/>
  <c r="X58" i="21"/>
  <c r="X27" i="21" s="1"/>
  <c r="BU59" i="21"/>
  <c r="BU28" i="21" s="1"/>
  <c r="DX59" i="21"/>
  <c r="DX28" i="21" s="1"/>
  <c r="CQ58" i="21"/>
  <c r="CQ27" i="21" s="1"/>
  <c r="BJ59" i="21"/>
  <c r="BJ28" i="21" s="1"/>
  <c r="DI58" i="21"/>
  <c r="DI27" i="21"/>
  <c r="AP58" i="21"/>
  <c r="AP27" i="21" s="1"/>
  <c r="BI58" i="21"/>
  <c r="BI27" i="21" s="1"/>
  <c r="AR58" i="21"/>
  <c r="AR27" i="21" s="1"/>
  <c r="AO59" i="21"/>
  <c r="AO28" i="21" s="1"/>
  <c r="EK58" i="21"/>
  <c r="EK27" i="21"/>
  <c r="EG59" i="21"/>
  <c r="EG28" i="21"/>
  <c r="CY59" i="21"/>
  <c r="CY28" i="21" s="1"/>
  <c r="BZ58" i="21"/>
  <c r="BZ27" i="21"/>
  <c r="CD58" i="21"/>
  <c r="CD27" i="21"/>
  <c r="AJ59" i="21"/>
  <c r="AJ28" i="21" s="1"/>
  <c r="AL59" i="21"/>
  <c r="AL28" i="21"/>
  <c r="DM59" i="21"/>
  <c r="DM28" i="21" s="1"/>
  <c r="AW58" i="21"/>
  <c r="AW27" i="21" s="1"/>
  <c r="AM58" i="21"/>
  <c r="AM27" i="21" s="1"/>
  <c r="V58" i="21"/>
  <c r="V27" i="21" s="1"/>
  <c r="AG58" i="21"/>
  <c r="AG27" i="21"/>
  <c r="DE59" i="21"/>
  <c r="DE28" i="21" s="1"/>
  <c r="Z59" i="21"/>
  <c r="Z28" i="21" s="1"/>
  <c r="AS59" i="21"/>
  <c r="AS28" i="21" s="1"/>
  <c r="O54" i="21"/>
  <c r="CI58" i="21"/>
  <c r="CI27" i="21" s="1"/>
  <c r="AV59" i="21"/>
  <c r="AV28" i="21" s="1"/>
  <c r="BS58" i="21"/>
  <c r="BS27" i="21" s="1"/>
  <c r="DY58" i="21"/>
  <c r="DY27" i="21" s="1"/>
  <c r="DK59" i="21"/>
  <c r="DK28" i="21" s="1"/>
  <c r="BQ59" i="21"/>
  <c r="BQ28" i="21" s="1"/>
  <c r="AY58" i="21"/>
  <c r="AY27" i="21"/>
  <c r="EB58" i="21"/>
  <c r="EB27" i="21" s="1"/>
  <c r="DD59" i="21"/>
  <c r="DD28" i="21" s="1"/>
  <c r="CT59" i="21"/>
  <c r="CT28" i="21"/>
  <c r="K50" i="1"/>
  <c r="X50" i="1" s="1"/>
  <c r="L50" i="1"/>
  <c r="Y50" i="1" s="1"/>
  <c r="AZ59" i="21" l="1"/>
  <c r="AZ28" i="21" s="1"/>
  <c r="DL59" i="21"/>
  <c r="DL28" i="21" s="1"/>
  <c r="CC60" i="21"/>
  <c r="CC29" i="21"/>
  <c r="EI59" i="21"/>
  <c r="EI28" i="21"/>
  <c r="CL59" i="21"/>
  <c r="CL28" i="21"/>
  <c r="EL60" i="21"/>
  <c r="EL29" i="21" s="1"/>
  <c r="BA60" i="21"/>
  <c r="BA29" i="21" s="1"/>
  <c r="W59" i="21"/>
  <c r="W28" i="21" s="1"/>
  <c r="AA60" i="21"/>
  <c r="AA29" i="21" s="1"/>
  <c r="EA59" i="21"/>
  <c r="EA28" i="21" s="1"/>
  <c r="Y60" i="21"/>
  <c r="Y29" i="21" s="1"/>
  <c r="BE61" i="21"/>
  <c r="BE30" i="21" s="1"/>
  <c r="BF59" i="21"/>
  <c r="BF28" i="21"/>
  <c r="DC59" i="21"/>
  <c r="DC28" i="21"/>
  <c r="BI59" i="21"/>
  <c r="BI28" i="21"/>
  <c r="AR59" i="21"/>
  <c r="AR28" i="21" s="1"/>
  <c r="BV60" i="21"/>
  <c r="BV29" i="21" s="1"/>
  <c r="EM59" i="21"/>
  <c r="EM28" i="21" s="1"/>
  <c r="AD59" i="21"/>
  <c r="AD28" i="21" s="1"/>
  <c r="ED59" i="21"/>
  <c r="ED28" i="21" s="1"/>
  <c r="AN59" i="21"/>
  <c r="AN28" i="21" s="1"/>
  <c r="DU59" i="21"/>
  <c r="DU28" i="21" s="1"/>
  <c r="DF61" i="21"/>
  <c r="DF30" i="21"/>
  <c r="DZ59" i="21"/>
  <c r="DZ28" i="21" s="1"/>
  <c r="CW59" i="21"/>
  <c r="CW28" i="21" s="1"/>
  <c r="BY59" i="21"/>
  <c r="BY28" i="21" s="1"/>
  <c r="CD59" i="21"/>
  <c r="CD28" i="21" s="1"/>
  <c r="AL60" i="21"/>
  <c r="AL29" i="21"/>
  <c r="BH59" i="21"/>
  <c r="BH28" i="21"/>
  <c r="DO60" i="21"/>
  <c r="DO29" i="21" s="1"/>
  <c r="AG59" i="21"/>
  <c r="AG28" i="21" s="1"/>
  <c r="BK59" i="21"/>
  <c r="BK28" i="21"/>
  <c r="EJ59" i="21"/>
  <c r="EJ28" i="21" s="1"/>
  <c r="EC59" i="21"/>
  <c r="EC28" i="21"/>
  <c r="CJ59" i="21"/>
  <c r="CJ28" i="21"/>
  <c r="CK60" i="21"/>
  <c r="CK29" i="21" s="1"/>
  <c r="BO59" i="21"/>
  <c r="BO28" i="21" s="1"/>
  <c r="DW59" i="21"/>
  <c r="DW28" i="21"/>
  <c r="AC54" i="21"/>
  <c r="AC23" i="21"/>
  <c r="DY59" i="21"/>
  <c r="DY28" i="21"/>
  <c r="X59" i="21"/>
  <c r="X28" i="21" s="1"/>
  <c r="AJ60" i="21"/>
  <c r="AJ29" i="21" s="1"/>
  <c r="BM59" i="21"/>
  <c r="BM28" i="21" s="1"/>
  <c r="V59" i="21"/>
  <c r="V28" i="21"/>
  <c r="EE59" i="21"/>
  <c r="EE28" i="21" s="1"/>
  <c r="DP60" i="21"/>
  <c r="DP29" i="21" s="1"/>
  <c r="CS60" i="21"/>
  <c r="CS29" i="21" s="1"/>
  <c r="CR60" i="21"/>
  <c r="CR29" i="21" s="1"/>
  <c r="CP59" i="21"/>
  <c r="CP28" i="21" s="1"/>
  <c r="CN60" i="21"/>
  <c r="CN29" i="21" s="1"/>
  <c r="AF60" i="21"/>
  <c r="AF29" i="21"/>
  <c r="AP59" i="21"/>
  <c r="AP28" i="21"/>
  <c r="DH59" i="21"/>
  <c r="DH28" i="21" s="1"/>
  <c r="CY60" i="21"/>
  <c r="CY29" i="21" s="1"/>
  <c r="CX60" i="21"/>
  <c r="CX29" i="21" s="1"/>
  <c r="BS59" i="21"/>
  <c r="BS28" i="21"/>
  <c r="BJ60" i="21"/>
  <c r="BJ29" i="21" s="1"/>
  <c r="DD60" i="21"/>
  <c r="DD29" i="21" s="1"/>
  <c r="CQ59" i="21"/>
  <c r="CQ28" i="21" s="1"/>
  <c r="DG59" i="21"/>
  <c r="DG28" i="21"/>
  <c r="CB60" i="21"/>
  <c r="CB29" i="21"/>
  <c r="AX59" i="21"/>
  <c r="AX28" i="21" s="1"/>
  <c r="CE59" i="21"/>
  <c r="CE28" i="21" s="1"/>
  <c r="BC60" i="21"/>
  <c r="BC29" i="21"/>
  <c r="DN59" i="21"/>
  <c r="DN28" i="21"/>
  <c r="CO59" i="21"/>
  <c r="CO28" i="21" s="1"/>
  <c r="AI60" i="21"/>
  <c r="AI29" i="21"/>
  <c r="DS60" i="21"/>
  <c r="DS29" i="21" s="1"/>
  <c r="BN59" i="21"/>
  <c r="BN28" i="21"/>
  <c r="AK60" i="21"/>
  <c r="AK29" i="21" s="1"/>
  <c r="BW59" i="21"/>
  <c r="BW28" i="21" s="1"/>
  <c r="CZ59" i="21"/>
  <c r="CZ28" i="21"/>
  <c r="AU59" i="21"/>
  <c r="AU28" i="21" s="1"/>
  <c r="AT59" i="21"/>
  <c r="AT28" i="21" s="1"/>
  <c r="AV60" i="21"/>
  <c r="AV29" i="21"/>
  <c r="L53" i="21"/>
  <c r="T53" i="21" s="1"/>
  <c r="K53" i="21"/>
  <c r="J53" i="21"/>
  <c r="DE60" i="21"/>
  <c r="DE29" i="21" s="1"/>
  <c r="DI59" i="21"/>
  <c r="DI28" i="21" s="1"/>
  <c r="CT60" i="21"/>
  <c r="CT29" i="21" s="1"/>
  <c r="DR60" i="21"/>
  <c r="DR29" i="21" s="1"/>
  <c r="EK59" i="21"/>
  <c r="EK28" i="21" s="1"/>
  <c r="AQ59" i="21"/>
  <c r="AQ28" i="21" s="1"/>
  <c r="CV60" i="21"/>
  <c r="CV29" i="21" s="1"/>
  <c r="DV61" i="21"/>
  <c r="DV30" i="21"/>
  <c r="BD61" i="21"/>
  <c r="BD30" i="21" s="1"/>
  <c r="DA61" i="21"/>
  <c r="DA30" i="21" s="1"/>
  <c r="BG59" i="21"/>
  <c r="BG28" i="21" s="1"/>
  <c r="CU60" i="21"/>
  <c r="CU29" i="21" s="1"/>
  <c r="CG59" i="21"/>
  <c r="CG28" i="21" s="1"/>
  <c r="DJ59" i="21"/>
  <c r="DJ28" i="21" s="1"/>
  <c r="DB59" i="21"/>
  <c r="DB28" i="21" s="1"/>
  <c r="BT60" i="21"/>
  <c r="BT29" i="21"/>
  <c r="AY59" i="21"/>
  <c r="AY28" i="21" s="1"/>
  <c r="AE59" i="21"/>
  <c r="AE28" i="21"/>
  <c r="CM61" i="21"/>
  <c r="CM30" i="21"/>
  <c r="CA59" i="21"/>
  <c r="CA28" i="21" s="1"/>
  <c r="BX59" i="21"/>
  <c r="BX28" i="21" s="1"/>
  <c r="EG60" i="21"/>
  <c r="EG29" i="21" s="1"/>
  <c r="AW59" i="21"/>
  <c r="AW28" i="21" s="1"/>
  <c r="Z60" i="21"/>
  <c r="Z29" i="21" s="1"/>
  <c r="BB60" i="21"/>
  <c r="BB29" i="21" s="1"/>
  <c r="AM59" i="21"/>
  <c r="AM28" i="21" s="1"/>
  <c r="CI59" i="21"/>
  <c r="CI28" i="21" s="1"/>
  <c r="EB59" i="21"/>
  <c r="EB28" i="21" s="1"/>
  <c r="DM60" i="21"/>
  <c r="DM29" i="21" s="1"/>
  <c r="AO60" i="21"/>
  <c r="AO29" i="21"/>
  <c r="BU60" i="21"/>
  <c r="BU29" i="21"/>
  <c r="BL59" i="21"/>
  <c r="BL28" i="21" s="1"/>
  <c r="CH60" i="21"/>
  <c r="CH29" i="21" s="1"/>
  <c r="CF59" i="21"/>
  <c r="CF28" i="21" s="1"/>
  <c r="DT61" i="21"/>
  <c r="DT30" i="21" s="1"/>
  <c r="EF59" i="21"/>
  <c r="EF28" i="21" s="1"/>
  <c r="AH60" i="21"/>
  <c r="AH29" i="21" s="1"/>
  <c r="BR59" i="21"/>
  <c r="BR28" i="21" s="1"/>
  <c r="AB61" i="21"/>
  <c r="AB30" i="21" s="1"/>
  <c r="EH60" i="21"/>
  <c r="EH29" i="21" s="1"/>
  <c r="BP59" i="21"/>
  <c r="BP28" i="21" s="1"/>
  <c r="AS60" i="21"/>
  <c r="AS29" i="21" s="1"/>
  <c r="BQ60" i="21"/>
  <c r="BQ29" i="21"/>
  <c r="DK60" i="21"/>
  <c r="DK29" i="21" s="1"/>
  <c r="BZ59" i="21"/>
  <c r="BZ28" i="21" s="1"/>
  <c r="DQ60" i="21"/>
  <c r="DQ29" i="21" s="1"/>
  <c r="DX60" i="21"/>
  <c r="DX29" i="21" s="1"/>
  <c r="N55" i="21"/>
  <c r="L51" i="1"/>
  <c r="Y51" i="1" s="1"/>
  <c r="K51" i="1"/>
  <c r="X51" i="1" s="1"/>
  <c r="DL60" i="21" l="1"/>
  <c r="DL29" i="21"/>
  <c r="AZ60" i="21"/>
  <c r="AZ29" i="21"/>
  <c r="DJ60" i="21"/>
  <c r="DJ29" i="21"/>
  <c r="EG61" i="21"/>
  <c r="EG30" i="21" s="1"/>
  <c r="DM61" i="21"/>
  <c r="DM30" i="21" s="1"/>
  <c r="AQ60" i="21"/>
  <c r="AQ29" i="21"/>
  <c r="DK61" i="21"/>
  <c r="DK30" i="21" s="1"/>
  <c r="DR61" i="21"/>
  <c r="DR30" i="21" s="1"/>
  <c r="DZ60" i="21"/>
  <c r="DZ29" i="21" s="1"/>
  <c r="EF60" i="21"/>
  <c r="EF29" i="21" s="1"/>
  <c r="DO61" i="21"/>
  <c r="DO30" i="21" s="1"/>
  <c r="DP61" i="21"/>
  <c r="DP30" i="21"/>
  <c r="CM62" i="21"/>
  <c r="CM31" i="21"/>
  <c r="EC60" i="21"/>
  <c r="EC29" i="21"/>
  <c r="BY60" i="21"/>
  <c r="BY29" i="21"/>
  <c r="EM60" i="21"/>
  <c r="EM29" i="21" s="1"/>
  <c r="EA60" i="21"/>
  <c r="EA29" i="21" s="1"/>
  <c r="AA61" i="21"/>
  <c r="AA30" i="21" s="1"/>
  <c r="AT60" i="21"/>
  <c r="AT29" i="21" s="1"/>
  <c r="BP60" i="21"/>
  <c r="BP29" i="21" s="1"/>
  <c r="AE60" i="21"/>
  <c r="AE29" i="21" s="1"/>
  <c r="BC61" i="21"/>
  <c r="BC30" i="21" s="1"/>
  <c r="BS60" i="21"/>
  <c r="BS29" i="21"/>
  <c r="CR61" i="21"/>
  <c r="CR30" i="21"/>
  <c r="DY60" i="21"/>
  <c r="DY29" i="21"/>
  <c r="BK60" i="21"/>
  <c r="BK29" i="21" s="1"/>
  <c r="AR60" i="21"/>
  <c r="AR29" i="21" s="1"/>
  <c r="W60" i="21"/>
  <c r="W29" i="21" s="1"/>
  <c r="CN61" i="21"/>
  <c r="CN30" i="21" s="1"/>
  <c r="AM60" i="21"/>
  <c r="AM29" i="21"/>
  <c r="DN60" i="21"/>
  <c r="DN29" i="21" s="1"/>
  <c r="CT61" i="21"/>
  <c r="CT30" i="21" s="1"/>
  <c r="DD61" i="21"/>
  <c r="DD30" i="21" s="1"/>
  <c r="CP60" i="21"/>
  <c r="CP29" i="21" s="1"/>
  <c r="AB62" i="21"/>
  <c r="AB31" i="21"/>
  <c r="BW60" i="21"/>
  <c r="BW29" i="21" s="1"/>
  <c r="CE60" i="21"/>
  <c r="CE29" i="21" s="1"/>
  <c r="CX61" i="21"/>
  <c r="CX30" i="21" s="1"/>
  <c r="CS61" i="21"/>
  <c r="CS30" i="21"/>
  <c r="AC55" i="21"/>
  <c r="AC24" i="21" s="1"/>
  <c r="AG60" i="21"/>
  <c r="AG29" i="21" s="1"/>
  <c r="DF62" i="21"/>
  <c r="DF31" i="21" s="1"/>
  <c r="BI60" i="21"/>
  <c r="BI29" i="21"/>
  <c r="BA61" i="21"/>
  <c r="BA30" i="21" s="1"/>
  <c r="CO60" i="21"/>
  <c r="CO29" i="21" s="1"/>
  <c r="BL60" i="21"/>
  <c r="BL29" i="21" s="1"/>
  <c r="DA62" i="21"/>
  <c r="DA31" i="21"/>
  <c r="O55" i="21"/>
  <c r="BB61" i="21"/>
  <c r="BB30" i="21" s="1"/>
  <c r="BR60" i="21"/>
  <c r="BR29" i="21"/>
  <c r="DI60" i="21"/>
  <c r="DI29" i="21" s="1"/>
  <c r="L54" i="21"/>
  <c r="T54" i="21" s="1"/>
  <c r="K54" i="21"/>
  <c r="J54" i="21"/>
  <c r="AJ61" i="21"/>
  <c r="AJ30" i="21" s="1"/>
  <c r="EH61" i="21"/>
  <c r="EH30" i="21"/>
  <c r="AU60" i="21"/>
  <c r="AU29" i="21" s="1"/>
  <c r="BZ60" i="21"/>
  <c r="BZ29" i="21" s="1"/>
  <c r="AW60" i="21"/>
  <c r="AW29" i="21" s="1"/>
  <c r="DB60" i="21"/>
  <c r="DB29" i="21" s="1"/>
  <c r="AX60" i="21"/>
  <c r="AX29" i="21"/>
  <c r="CY61" i="21"/>
  <c r="CY30" i="21" s="1"/>
  <c r="DW60" i="21"/>
  <c r="DW29" i="21" s="1"/>
  <c r="DU60" i="21"/>
  <c r="DU29" i="21" s="1"/>
  <c r="DC60" i="21"/>
  <c r="DC29" i="21" s="1"/>
  <c r="EL61" i="21"/>
  <c r="EL30" i="21" s="1"/>
  <c r="BG60" i="21"/>
  <c r="BG29" i="21" s="1"/>
  <c r="BV61" i="21"/>
  <c r="BV30" i="21" s="1"/>
  <c r="CZ60" i="21"/>
  <c r="CZ29" i="21"/>
  <c r="DV62" i="21"/>
  <c r="DV31" i="21" s="1"/>
  <c r="AO61" i="21"/>
  <c r="AO30" i="21" s="1"/>
  <c r="CV61" i="21"/>
  <c r="CV30" i="21" s="1"/>
  <c r="DE61" i="21"/>
  <c r="DE30" i="21" s="1"/>
  <c r="CH61" i="21"/>
  <c r="CH30" i="21"/>
  <c r="EJ60" i="21"/>
  <c r="EJ29" i="21" s="1"/>
  <c r="AY60" i="21"/>
  <c r="AY29" i="21" s="1"/>
  <c r="BT61" i="21"/>
  <c r="BT30" i="21" s="1"/>
  <c r="AH61" i="21"/>
  <c r="AH30" i="21"/>
  <c r="AK61" i="21"/>
  <c r="AK30" i="21" s="1"/>
  <c r="BN60" i="21"/>
  <c r="BN29" i="21"/>
  <c r="CB61" i="21"/>
  <c r="CB30" i="21" s="1"/>
  <c r="DH60" i="21"/>
  <c r="DH29" i="21" s="1"/>
  <c r="EE60" i="21"/>
  <c r="EE29" i="21" s="1"/>
  <c r="BO60" i="21"/>
  <c r="BO29" i="21" s="1"/>
  <c r="BH60" i="21"/>
  <c r="BH29" i="21" s="1"/>
  <c r="AN60" i="21"/>
  <c r="AN29" i="21" s="1"/>
  <c r="BF60" i="21"/>
  <c r="BF29" i="21" s="1"/>
  <c r="CL60" i="21"/>
  <c r="CL29" i="21" s="1"/>
  <c r="Q53" i="21"/>
  <c r="R53" i="21"/>
  <c r="DS61" i="21"/>
  <c r="DS30" i="21"/>
  <c r="DG60" i="21"/>
  <c r="DG29" i="21" s="1"/>
  <c r="AP60" i="21"/>
  <c r="AP29" i="21"/>
  <c r="V60" i="21"/>
  <c r="V29" i="21" s="1"/>
  <c r="CK61" i="21"/>
  <c r="CK30" i="21" s="1"/>
  <c r="AL61" i="21"/>
  <c r="AL30" i="21" s="1"/>
  <c r="ED60" i="21"/>
  <c r="ED29" i="21"/>
  <c r="BE62" i="21"/>
  <c r="BE31" i="21" s="1"/>
  <c r="EI60" i="21"/>
  <c r="EI29" i="21" s="1"/>
  <c r="X60" i="21"/>
  <c r="X29" i="21" s="1"/>
  <c r="BD62" i="21"/>
  <c r="BD31" i="21" s="1"/>
  <c r="BU61" i="21"/>
  <c r="BU30" i="21" s="1"/>
  <c r="CI60" i="21"/>
  <c r="CI29" i="21" s="1"/>
  <c r="BJ61" i="21"/>
  <c r="BJ30" i="21" s="1"/>
  <c r="DX61" i="21"/>
  <c r="DX30" i="21" s="1"/>
  <c r="DQ61" i="21"/>
  <c r="DQ30" i="21" s="1"/>
  <c r="DT62" i="21"/>
  <c r="DT31" i="21"/>
  <c r="BX60" i="21"/>
  <c r="BX29" i="21" s="1"/>
  <c r="CG60" i="21"/>
  <c r="CG29" i="21" s="1"/>
  <c r="AS61" i="21"/>
  <c r="AS30" i="21" s="1"/>
  <c r="EB60" i="21"/>
  <c r="EB29" i="21" s="1"/>
  <c r="CA60" i="21"/>
  <c r="CA29" i="21" s="1"/>
  <c r="CU61" i="21"/>
  <c r="CU30" i="21" s="1"/>
  <c r="AV61" i="21"/>
  <c r="AV30" i="21"/>
  <c r="AI61" i="21"/>
  <c r="AI30" i="21" s="1"/>
  <c r="CQ60" i="21"/>
  <c r="CQ29" i="21" s="1"/>
  <c r="AF61" i="21"/>
  <c r="AF30" i="21" s="1"/>
  <c r="BM60" i="21"/>
  <c r="BM29" i="21"/>
  <c r="CJ60" i="21"/>
  <c r="CJ29" i="21" s="1"/>
  <c r="CD60" i="21"/>
  <c r="CD29" i="21" s="1"/>
  <c r="AD60" i="21"/>
  <c r="AD29" i="21" s="1"/>
  <c r="Y61" i="21"/>
  <c r="Y30" i="21" s="1"/>
  <c r="CC61" i="21"/>
  <c r="CC30" i="21" s="1"/>
  <c r="CW60" i="21"/>
  <c r="CW29" i="21" s="1"/>
  <c r="Z61" i="21"/>
  <c r="Z30" i="21"/>
  <c r="BQ61" i="21"/>
  <c r="BQ30" i="21" s="1"/>
  <c r="EK60" i="21"/>
  <c r="EK29" i="21" s="1"/>
  <c r="CF60" i="21"/>
  <c r="CF29" i="21" s="1"/>
  <c r="K52" i="1"/>
  <c r="X52" i="1" s="1"/>
  <c r="L52" i="1"/>
  <c r="Y52" i="1" s="1"/>
  <c r="AZ61" i="21" l="1"/>
  <c r="AZ30" i="21"/>
  <c r="DL61" i="21"/>
  <c r="DL30" i="21" s="1"/>
  <c r="AF62" i="21"/>
  <c r="AF31" i="21"/>
  <c r="AW61" i="21"/>
  <c r="AW30" i="21" s="1"/>
  <c r="EM61" i="21"/>
  <c r="EM30" i="21"/>
  <c r="X61" i="21"/>
  <c r="X30" i="21"/>
  <c r="BG61" i="21"/>
  <c r="BG30" i="21"/>
  <c r="BX61" i="21"/>
  <c r="BX30" i="21" s="1"/>
  <c r="EE61" i="21"/>
  <c r="EE30" i="21" s="1"/>
  <c r="AS62" i="21"/>
  <c r="AS31" i="21" s="1"/>
  <c r="EG62" i="21"/>
  <c r="EG31" i="21" s="1"/>
  <c r="DG61" i="21"/>
  <c r="DG30" i="21"/>
  <c r="CC62" i="21"/>
  <c r="CC31" i="21"/>
  <c r="AI62" i="21"/>
  <c r="AI31" i="21"/>
  <c r="AG61" i="21"/>
  <c r="AG30" i="21"/>
  <c r="DD62" i="21"/>
  <c r="DD31" i="21" s="1"/>
  <c r="DY61" i="21"/>
  <c r="DY30" i="21" s="1"/>
  <c r="AA62" i="21"/>
  <c r="AA31" i="21" s="1"/>
  <c r="EF61" i="21"/>
  <c r="EF30" i="21" s="1"/>
  <c r="DH61" i="21"/>
  <c r="DH30" i="21" s="1"/>
  <c r="EL62" i="21"/>
  <c r="EL31" i="21" s="1"/>
  <c r="BZ61" i="21"/>
  <c r="BZ30" i="21" s="1"/>
  <c r="DX62" i="21"/>
  <c r="DX31" i="21" s="1"/>
  <c r="AC56" i="21"/>
  <c r="AC25" i="21" s="1"/>
  <c r="CT62" i="21"/>
  <c r="CT31" i="21" s="1"/>
  <c r="CR62" i="21"/>
  <c r="CR31" i="21"/>
  <c r="EA61" i="21"/>
  <c r="EA30" i="21" s="1"/>
  <c r="DZ61" i="21"/>
  <c r="DZ30" i="21" s="1"/>
  <c r="BB62" i="21"/>
  <c r="BB31" i="21" s="1"/>
  <c r="CB62" i="21"/>
  <c r="CB31" i="21"/>
  <c r="DE62" i="21"/>
  <c r="DE31" i="21" s="1"/>
  <c r="DC61" i="21"/>
  <c r="DC30" i="21" s="1"/>
  <c r="AU61" i="21"/>
  <c r="AU30" i="21" s="1"/>
  <c r="N56" i="21"/>
  <c r="L55" i="21"/>
  <c r="T55" i="21" s="1"/>
  <c r="K55" i="21"/>
  <c r="J55" i="21"/>
  <c r="Q55" i="21" s="1"/>
  <c r="EJ61" i="21"/>
  <c r="EJ30" i="21" s="1"/>
  <c r="EK61" i="21"/>
  <c r="EK30" i="21"/>
  <c r="DA63" i="21"/>
  <c r="DA32" i="21" s="1"/>
  <c r="CS62" i="21"/>
  <c r="CS31" i="21" s="1"/>
  <c r="DN61" i="21"/>
  <c r="DN30" i="21"/>
  <c r="BS61" i="21"/>
  <c r="BS30" i="21" s="1"/>
  <c r="DR62" i="21"/>
  <c r="DR31" i="21" s="1"/>
  <c r="CD61" i="21"/>
  <c r="CD30" i="21" s="1"/>
  <c r="ED61" i="21"/>
  <c r="ED30" i="21" s="1"/>
  <c r="CL61" i="21"/>
  <c r="CL30" i="21" s="1"/>
  <c r="BN61" i="21"/>
  <c r="BN30" i="21" s="1"/>
  <c r="CV62" i="21"/>
  <c r="CV31" i="21"/>
  <c r="DU61" i="21"/>
  <c r="DU30" i="21" s="1"/>
  <c r="EH62" i="21"/>
  <c r="EH31" i="21" s="1"/>
  <c r="CA61" i="21"/>
  <c r="CA30" i="21" s="1"/>
  <c r="EB61" i="21"/>
  <c r="EB30" i="21" s="1"/>
  <c r="CI61" i="21"/>
  <c r="CI30" i="21" s="1"/>
  <c r="BL61" i="21"/>
  <c r="BL30" i="21" s="1"/>
  <c r="CX62" i="21"/>
  <c r="CX31" i="21" s="1"/>
  <c r="AM61" i="21"/>
  <c r="AM30" i="21"/>
  <c r="BC62" i="21"/>
  <c r="BC31" i="21" s="1"/>
  <c r="BY61" i="21"/>
  <c r="BY30" i="21"/>
  <c r="DK62" i="21"/>
  <c r="DK31" i="21"/>
  <c r="AD61" i="21"/>
  <c r="AD30" i="21" s="1"/>
  <c r="BM61" i="21"/>
  <c r="BM30" i="21" s="1"/>
  <c r="AL62" i="21"/>
  <c r="AL31" i="21" s="1"/>
  <c r="BF61" i="21"/>
  <c r="BF30" i="21" s="1"/>
  <c r="AK62" i="21"/>
  <c r="AK31" i="21" s="1"/>
  <c r="AO62" i="21"/>
  <c r="AO31" i="21"/>
  <c r="DW61" i="21"/>
  <c r="DW30" i="21" s="1"/>
  <c r="AJ62" i="21"/>
  <c r="AJ31" i="21"/>
  <c r="CO61" i="21"/>
  <c r="CO30" i="21" s="1"/>
  <c r="CE61" i="21"/>
  <c r="CE30" i="21" s="1"/>
  <c r="CN62" i="21"/>
  <c r="CN31" i="21"/>
  <c r="EC61" i="21"/>
  <c r="EC30" i="21"/>
  <c r="AQ61" i="21"/>
  <c r="AQ30" i="21" s="1"/>
  <c r="Q54" i="21"/>
  <c r="R54" i="21"/>
  <c r="BA62" i="21"/>
  <c r="BA31" i="21"/>
  <c r="BW61" i="21"/>
  <c r="BW30" i="21" s="1"/>
  <c r="W61" i="21"/>
  <c r="W30" i="21" s="1"/>
  <c r="AE61" i="21"/>
  <c r="AE30" i="21" s="1"/>
  <c r="CM63" i="21"/>
  <c r="CM32" i="21" s="1"/>
  <c r="DM62" i="21"/>
  <c r="DM31" i="21"/>
  <c r="DQ62" i="21"/>
  <c r="DQ31" i="21" s="1"/>
  <c r="EI61" i="21"/>
  <c r="EI30" i="21" s="1"/>
  <c r="CF61" i="21"/>
  <c r="CF30" i="21" s="1"/>
  <c r="CU62" i="21"/>
  <c r="CU31" i="21"/>
  <c r="CJ61" i="21"/>
  <c r="CJ30" i="21"/>
  <c r="BQ62" i="21"/>
  <c r="BQ31" i="21" s="1"/>
  <c r="AH62" i="21"/>
  <c r="AH31" i="21" s="1"/>
  <c r="CW61" i="21"/>
  <c r="CW30" i="21"/>
  <c r="V61" i="21"/>
  <c r="V30" i="21" s="1"/>
  <c r="BT62" i="21"/>
  <c r="BT31" i="21" s="1"/>
  <c r="DI61" i="21"/>
  <c r="DI30" i="21" s="1"/>
  <c r="BI61" i="21"/>
  <c r="BI30" i="21" s="1"/>
  <c r="AB63" i="21"/>
  <c r="AB32" i="21" s="1"/>
  <c r="AR61" i="21"/>
  <c r="AR30" i="21" s="1"/>
  <c r="BP61" i="21"/>
  <c r="BP30" i="21" s="1"/>
  <c r="DP62" i="21"/>
  <c r="DP31" i="21" s="1"/>
  <c r="BJ62" i="21"/>
  <c r="BJ31" i="21" s="1"/>
  <c r="DV63" i="21"/>
  <c r="DV32" i="21" s="1"/>
  <c r="CQ61" i="21"/>
  <c r="CQ30" i="21" s="1"/>
  <c r="BH61" i="21"/>
  <c r="BH30" i="21" s="1"/>
  <c r="BD63" i="21"/>
  <c r="BD32" i="21" s="1"/>
  <c r="AP61" i="21"/>
  <c r="AP30" i="21" s="1"/>
  <c r="BO61" i="21"/>
  <c r="BO30" i="21" s="1"/>
  <c r="AY61" i="21"/>
  <c r="AY30" i="21" s="1"/>
  <c r="BV62" i="21"/>
  <c r="BV31" i="21" s="1"/>
  <c r="DB61" i="21"/>
  <c r="DB30" i="21"/>
  <c r="CH62" i="21"/>
  <c r="CH31" i="21" s="1"/>
  <c r="BE63" i="21"/>
  <c r="BE32" i="21" s="1"/>
  <c r="Z62" i="21"/>
  <c r="Z31" i="21" s="1"/>
  <c r="AN61" i="21"/>
  <c r="AN30" i="21" s="1"/>
  <c r="AX61" i="21"/>
  <c r="AX30" i="21" s="1"/>
  <c r="Y62" i="21"/>
  <c r="Y31" i="21" s="1"/>
  <c r="AV62" i="21"/>
  <c r="AV31" i="21" s="1"/>
  <c r="DT63" i="21"/>
  <c r="DT32" i="21"/>
  <c r="BR61" i="21"/>
  <c r="BR30" i="21" s="1"/>
  <c r="DF63" i="21"/>
  <c r="DF32" i="21" s="1"/>
  <c r="CP61" i="21"/>
  <c r="CP30" i="21" s="1"/>
  <c r="BK61" i="21"/>
  <c r="BK30" i="21" s="1"/>
  <c r="AT61" i="21"/>
  <c r="AT30" i="21" s="1"/>
  <c r="DO62" i="21"/>
  <c r="DO31" i="21" s="1"/>
  <c r="DJ61" i="21"/>
  <c r="DJ30" i="21" s="1"/>
  <c r="DS62" i="21"/>
  <c r="DS31" i="21" s="1"/>
  <c r="CK62" i="21"/>
  <c r="CK31" i="21" s="1"/>
  <c r="CY62" i="21"/>
  <c r="CY31" i="21"/>
  <c r="CG61" i="21"/>
  <c r="CG30" i="21" s="1"/>
  <c r="BU62" i="21"/>
  <c r="BU31" i="21" s="1"/>
  <c r="CZ61" i="21"/>
  <c r="CZ30" i="21" s="1"/>
  <c r="L53" i="1"/>
  <c r="Y53" i="1" s="1"/>
  <c r="K53" i="1"/>
  <c r="X53" i="1" s="1"/>
  <c r="DL62" i="21" l="1"/>
  <c r="DL31" i="21" s="1"/>
  <c r="AZ62" i="21"/>
  <c r="AZ31" i="21"/>
  <c r="Y63" i="21"/>
  <c r="Y32" i="21"/>
  <c r="DI62" i="21"/>
  <c r="DI31" i="21"/>
  <c r="CQ62" i="21"/>
  <c r="CQ31" i="21"/>
  <c r="AP62" i="21"/>
  <c r="AP31" i="21"/>
  <c r="BK62" i="21"/>
  <c r="BK31" i="21" s="1"/>
  <c r="CE62" i="21"/>
  <c r="CE31" i="21"/>
  <c r="DO63" i="21"/>
  <c r="DO32" i="21" s="1"/>
  <c r="CH63" i="21"/>
  <c r="CH32" i="21" s="1"/>
  <c r="AR62" i="21"/>
  <c r="AR31" i="21"/>
  <c r="CD62" i="21"/>
  <c r="CD31" i="21"/>
  <c r="DP63" i="21"/>
  <c r="DP32" i="21"/>
  <c r="AB64" i="21"/>
  <c r="AB33" i="21"/>
  <c r="BD64" i="21"/>
  <c r="BD33" i="21"/>
  <c r="BE64" i="21"/>
  <c r="BE33" i="21" s="1"/>
  <c r="BU63" i="21"/>
  <c r="BU32" i="21" s="1"/>
  <c r="BR62" i="21"/>
  <c r="BR31" i="21" s="1"/>
  <c r="AY62" i="21"/>
  <c r="AY31" i="21" s="1"/>
  <c r="AN62" i="21"/>
  <c r="AN31" i="21" s="1"/>
  <c r="CK63" i="21"/>
  <c r="CK32" i="21" s="1"/>
  <c r="DN62" i="21"/>
  <c r="DN31" i="21"/>
  <c r="DC62" i="21"/>
  <c r="DC31" i="21" s="1"/>
  <c r="AC57" i="21"/>
  <c r="AC26" i="21" s="1"/>
  <c r="DY62" i="21"/>
  <c r="DY31" i="21"/>
  <c r="AS63" i="21"/>
  <c r="AS32" i="21"/>
  <c r="BO62" i="21"/>
  <c r="BO31" i="21" s="1"/>
  <c r="L56" i="21"/>
  <c r="K56" i="21"/>
  <c r="J56" i="21"/>
  <c r="Q56" i="21" s="1"/>
  <c r="AK63" i="21"/>
  <c r="AK32" i="21" s="1"/>
  <c r="AM62" i="21"/>
  <c r="AM31" i="21"/>
  <c r="CV63" i="21"/>
  <c r="CV32" i="21" s="1"/>
  <c r="CS63" i="21"/>
  <c r="CS32" i="21" s="1"/>
  <c r="DE63" i="21"/>
  <c r="DE32" i="21" s="1"/>
  <c r="DD63" i="21"/>
  <c r="DD32" i="21" s="1"/>
  <c r="EE62" i="21"/>
  <c r="EE31" i="21"/>
  <c r="AT62" i="21"/>
  <c r="AT31" i="21" s="1"/>
  <c r="R55" i="21"/>
  <c r="CB63" i="21"/>
  <c r="CB32" i="21"/>
  <c r="DX63" i="21"/>
  <c r="DX32" i="21" s="1"/>
  <c r="AG62" i="21"/>
  <c r="AG31" i="21" s="1"/>
  <c r="BX62" i="21"/>
  <c r="BX31" i="21"/>
  <c r="BC63" i="21"/>
  <c r="BC32" i="21" s="1"/>
  <c r="DM63" i="21"/>
  <c r="DM32" i="21" s="1"/>
  <c r="CP62" i="21"/>
  <c r="CP31" i="21" s="1"/>
  <c r="Z63" i="21"/>
  <c r="Z32" i="21"/>
  <c r="AH63" i="21"/>
  <c r="AH32" i="21" s="1"/>
  <c r="BN62" i="21"/>
  <c r="BN31" i="21" s="1"/>
  <c r="BQ63" i="21"/>
  <c r="BQ32" i="21" s="1"/>
  <c r="AE62" i="21"/>
  <c r="AE31" i="21"/>
  <c r="CN63" i="21"/>
  <c r="CN32" i="21" s="1"/>
  <c r="AL63" i="21"/>
  <c r="AL32" i="21" s="1"/>
  <c r="BL62" i="21"/>
  <c r="BL31" i="21" s="1"/>
  <c r="CL62" i="21"/>
  <c r="CL31" i="21"/>
  <c r="EK62" i="21"/>
  <c r="EK31" i="21" s="1"/>
  <c r="BB63" i="21"/>
  <c r="BB32" i="21" s="1"/>
  <c r="BZ62" i="21"/>
  <c r="BZ31" i="21" s="1"/>
  <c r="BG62" i="21"/>
  <c r="BG31" i="21" s="1"/>
  <c r="AX62" i="21"/>
  <c r="AX31" i="21"/>
  <c r="CM64" i="21"/>
  <c r="CM33" i="21" s="1"/>
  <c r="CX63" i="21"/>
  <c r="CX32" i="21" s="1"/>
  <c r="DF64" i="21"/>
  <c r="DF33" i="21" s="1"/>
  <c r="BH62" i="21"/>
  <c r="BH31" i="21"/>
  <c r="BI62" i="21"/>
  <c r="BI31" i="21" s="1"/>
  <c r="DQ63" i="21"/>
  <c r="DQ32" i="21" s="1"/>
  <c r="CZ62" i="21"/>
  <c r="CZ31" i="21" s="1"/>
  <c r="BF62" i="21"/>
  <c r="BF31" i="21"/>
  <c r="CG62" i="21"/>
  <c r="CG31" i="21" s="1"/>
  <c r="CY63" i="21"/>
  <c r="CY32" i="21" s="1"/>
  <c r="CJ62" i="21"/>
  <c r="CJ31" i="21" s="1"/>
  <c r="W62" i="21"/>
  <c r="W31" i="21" s="1"/>
  <c r="CI62" i="21"/>
  <c r="CI31" i="21" s="1"/>
  <c r="ED62" i="21"/>
  <c r="ED31" i="21"/>
  <c r="EJ62" i="21"/>
  <c r="EJ31" i="21" s="1"/>
  <c r="DZ62" i="21"/>
  <c r="DZ31" i="21" s="1"/>
  <c r="EL63" i="21"/>
  <c r="EL32" i="21" s="1"/>
  <c r="AI63" i="21"/>
  <c r="AI32" i="21"/>
  <c r="X62" i="21"/>
  <c r="X31" i="21" s="1"/>
  <c r="BP62" i="21"/>
  <c r="BP31" i="21"/>
  <c r="DA64" i="21"/>
  <c r="DA33" i="21" s="1"/>
  <c r="BM62" i="21"/>
  <c r="BM31" i="21" s="1"/>
  <c r="EA62" i="21"/>
  <c r="EA31" i="21" s="1"/>
  <c r="DH62" i="21"/>
  <c r="DH31" i="21" s="1"/>
  <c r="CC63" i="21"/>
  <c r="CC32" i="21" s="1"/>
  <c r="EM62" i="21"/>
  <c r="EM31" i="21"/>
  <c r="DU62" i="21"/>
  <c r="DU31" i="21" s="1"/>
  <c r="AO63" i="21"/>
  <c r="AO32" i="21" s="1"/>
  <c r="CW62" i="21"/>
  <c r="CW31" i="21" s="1"/>
  <c r="BW62" i="21"/>
  <c r="BW31" i="21"/>
  <c r="CR63" i="21"/>
  <c r="CR32" i="21" s="1"/>
  <c r="EF62" i="21"/>
  <c r="EF31" i="21"/>
  <c r="DG62" i="21"/>
  <c r="DG31" i="21" s="1"/>
  <c r="AW62" i="21"/>
  <c r="AW31" i="21" s="1"/>
  <c r="DV64" i="21"/>
  <c r="DV33" i="21" s="1"/>
  <c r="DK63" i="21"/>
  <c r="DK32" i="21"/>
  <c r="DJ62" i="21"/>
  <c r="DJ31" i="21" s="1"/>
  <c r="BV63" i="21"/>
  <c r="BV32" i="21" s="1"/>
  <c r="BJ63" i="21"/>
  <c r="BJ32" i="21" s="1"/>
  <c r="O56" i="21"/>
  <c r="AQ62" i="21"/>
  <c r="AQ31" i="21" s="1"/>
  <c r="CO62" i="21"/>
  <c r="CO31" i="21"/>
  <c r="EB62" i="21"/>
  <c r="EB31" i="21" s="1"/>
  <c r="DT64" i="21"/>
  <c r="DT33" i="21" s="1"/>
  <c r="DB62" i="21"/>
  <c r="DB31" i="21" s="1"/>
  <c r="BA63" i="21"/>
  <c r="BA32" i="21" s="1"/>
  <c r="DR63" i="21"/>
  <c r="DR32" i="21"/>
  <c r="BT63" i="21"/>
  <c r="BT32" i="21"/>
  <c r="EI62" i="21"/>
  <c r="EI31" i="21" s="1"/>
  <c r="DW62" i="21"/>
  <c r="DW31" i="21" s="1"/>
  <c r="BY62" i="21"/>
  <c r="BY31" i="21" s="1"/>
  <c r="EH63" i="21"/>
  <c r="EH32" i="21" s="1"/>
  <c r="BS62" i="21"/>
  <c r="BS31" i="21" s="1"/>
  <c r="AU62" i="21"/>
  <c r="AU31" i="21" s="1"/>
  <c r="CT63" i="21"/>
  <c r="CT32" i="21"/>
  <c r="AA63" i="21"/>
  <c r="AA32" i="21"/>
  <c r="EG63" i="21"/>
  <c r="EG32" i="21" s="1"/>
  <c r="AF63" i="21"/>
  <c r="AF32" i="21" s="1"/>
  <c r="V62" i="21"/>
  <c r="V31" i="21" s="1"/>
  <c r="EC62" i="21"/>
  <c r="EC31" i="21" s="1"/>
  <c r="CU63" i="21"/>
  <c r="CU32" i="21" s="1"/>
  <c r="AD62" i="21"/>
  <c r="AD31" i="21" s="1"/>
  <c r="DS63" i="21"/>
  <c r="DS32" i="21" s="1"/>
  <c r="CF62" i="21"/>
  <c r="CF31" i="21" s="1"/>
  <c r="AJ63" i="21"/>
  <c r="AJ32" i="21"/>
  <c r="CA62" i="21"/>
  <c r="CA31" i="21"/>
  <c r="AV63" i="21"/>
  <c r="AV32" i="21" s="1"/>
  <c r="K54" i="1"/>
  <c r="X54" i="1" s="1"/>
  <c r="L54" i="1"/>
  <c r="Y54" i="1" s="1"/>
  <c r="AZ63" i="21" l="1"/>
  <c r="AZ32" i="21"/>
  <c r="DL63" i="21"/>
  <c r="DL32" i="21" s="1"/>
  <c r="V63" i="21"/>
  <c r="V32" i="21"/>
  <c r="DA65" i="21"/>
  <c r="DA34" i="21"/>
  <c r="DE64" i="21"/>
  <c r="DE33" i="21"/>
  <c r="BK63" i="21"/>
  <c r="BK32" i="21" s="1"/>
  <c r="BB64" i="21"/>
  <c r="BB33" i="21" s="1"/>
  <c r="DF65" i="21"/>
  <c r="DF34" i="21"/>
  <c r="DU63" i="21"/>
  <c r="DU32" i="21" s="1"/>
  <c r="CJ63" i="21"/>
  <c r="CJ32" i="21" s="1"/>
  <c r="AG63" i="21"/>
  <c r="AG32" i="21" s="1"/>
  <c r="DV65" i="21"/>
  <c r="DV34" i="21"/>
  <c r="EK63" i="21"/>
  <c r="EK32" i="21"/>
  <c r="CS64" i="21"/>
  <c r="CS33" i="21"/>
  <c r="BQ64" i="21"/>
  <c r="BQ33" i="21"/>
  <c r="CP63" i="21"/>
  <c r="CP32" i="21" s="1"/>
  <c r="CW63" i="21"/>
  <c r="CW32" i="21" s="1"/>
  <c r="DB63" i="21"/>
  <c r="DB32" i="21" s="1"/>
  <c r="BN63" i="21"/>
  <c r="BN32" i="21" s="1"/>
  <c r="BY63" i="21"/>
  <c r="BY32" i="21" s="1"/>
  <c r="CI63" i="21"/>
  <c r="CI32" i="21" s="1"/>
  <c r="DD64" i="21"/>
  <c r="DD33" i="21" s="1"/>
  <c r="DJ63" i="21"/>
  <c r="DJ32" i="21" s="1"/>
  <c r="BS63" i="21"/>
  <c r="BS32" i="21" s="1"/>
  <c r="EB63" i="21"/>
  <c r="EB32" i="21" s="1"/>
  <c r="AH64" i="21"/>
  <c r="AH33" i="21" s="1"/>
  <c r="AV64" i="21"/>
  <c r="AV33" i="21" s="1"/>
  <c r="X63" i="21"/>
  <c r="X32" i="21" s="1"/>
  <c r="DC63" i="21"/>
  <c r="DC32" i="21" s="1"/>
  <c r="CU64" i="21"/>
  <c r="CU33" i="21" s="1"/>
  <c r="BZ63" i="21"/>
  <c r="BZ32" i="21"/>
  <c r="BC64" i="21"/>
  <c r="BC33" i="21" s="1"/>
  <c r="AS64" i="21"/>
  <c r="AS33" i="21" s="1"/>
  <c r="BR63" i="21"/>
  <c r="BR32" i="21" s="1"/>
  <c r="CH64" i="21"/>
  <c r="CH33" i="21" s="1"/>
  <c r="BP63" i="21"/>
  <c r="BP32" i="21" s="1"/>
  <c r="BH63" i="21"/>
  <c r="BH32" i="21" s="1"/>
  <c r="BI63" i="21"/>
  <c r="BI32" i="21" s="1"/>
  <c r="DY63" i="21"/>
  <c r="DY32" i="21" s="1"/>
  <c r="BU64" i="21"/>
  <c r="BU33" i="21" s="1"/>
  <c r="DO64" i="21"/>
  <c r="DO33" i="21" s="1"/>
  <c r="W63" i="21"/>
  <c r="W32" i="21"/>
  <c r="AC58" i="21"/>
  <c r="AC27" i="21"/>
  <c r="BE65" i="21"/>
  <c r="BE34" i="21" s="1"/>
  <c r="CE63" i="21"/>
  <c r="CE32" i="21" s="1"/>
  <c r="CV64" i="21"/>
  <c r="CV33" i="21"/>
  <c r="L57" i="21"/>
  <c r="K57" i="21"/>
  <c r="J57" i="21"/>
  <c r="Q57" i="21" s="1"/>
  <c r="DK64" i="21"/>
  <c r="DK33" i="21" s="1"/>
  <c r="EM63" i="21"/>
  <c r="EM32" i="21" s="1"/>
  <c r="CX64" i="21"/>
  <c r="CX33" i="21" s="1"/>
  <c r="DX64" i="21"/>
  <c r="DX33" i="21"/>
  <c r="BD65" i="21"/>
  <c r="BD34" i="21" s="1"/>
  <c r="EC63" i="21"/>
  <c r="EC32" i="21"/>
  <c r="CA63" i="21"/>
  <c r="CA32" i="21"/>
  <c r="CY64" i="21"/>
  <c r="CY33" i="21"/>
  <c r="AJ64" i="21"/>
  <c r="AJ33" i="21" s="1"/>
  <c r="DG63" i="21"/>
  <c r="DG32" i="21" s="1"/>
  <c r="CM65" i="21"/>
  <c r="CM34" i="21" s="1"/>
  <c r="BL63" i="21"/>
  <c r="BL32" i="21" s="1"/>
  <c r="AM63" i="21"/>
  <c r="AM32" i="21" s="1"/>
  <c r="AI64" i="21"/>
  <c r="AI33" i="21" s="1"/>
  <c r="CL63" i="21"/>
  <c r="CL32" i="21" s="1"/>
  <c r="AQ63" i="21"/>
  <c r="AQ32" i="21"/>
  <c r="EL64" i="21"/>
  <c r="EL33" i="21" s="1"/>
  <c r="Z64" i="21"/>
  <c r="Z33" i="21" s="1"/>
  <c r="CB64" i="21"/>
  <c r="CB33" i="21" s="1"/>
  <c r="DN63" i="21"/>
  <c r="DN32" i="21" s="1"/>
  <c r="AB65" i="21"/>
  <c r="AB34" i="21" s="1"/>
  <c r="AP63" i="21"/>
  <c r="AP32" i="21" s="1"/>
  <c r="EI63" i="21"/>
  <c r="EI32" i="21" s="1"/>
  <c r="CG63" i="21"/>
  <c r="CG32" i="21" s="1"/>
  <c r="AA64" i="21"/>
  <c r="AA33" i="21" s="1"/>
  <c r="R56" i="21"/>
  <c r="EF63" i="21"/>
  <c r="EF32" i="21" s="1"/>
  <c r="DZ63" i="21"/>
  <c r="DZ32" i="21" s="1"/>
  <c r="BF63" i="21"/>
  <c r="BF32" i="21" s="1"/>
  <c r="AX63" i="21"/>
  <c r="AX32" i="21" s="1"/>
  <c r="AL64" i="21"/>
  <c r="AL33" i="21" s="1"/>
  <c r="AK64" i="21"/>
  <c r="AK33" i="21" s="1"/>
  <c r="EH64" i="21"/>
  <c r="EH33" i="21" s="1"/>
  <c r="EG64" i="21"/>
  <c r="EG33" i="21" s="1"/>
  <c r="CC64" i="21"/>
  <c r="CC33" i="21" s="1"/>
  <c r="CF63" i="21"/>
  <c r="CF32" i="21" s="1"/>
  <c r="BT64" i="21"/>
  <c r="BT33" i="21" s="1"/>
  <c r="DH63" i="21"/>
  <c r="DH32" i="21"/>
  <c r="N57" i="21"/>
  <c r="CK64" i="21"/>
  <c r="CK33" i="21" s="1"/>
  <c r="DP64" i="21"/>
  <c r="DP33" i="21" s="1"/>
  <c r="CQ63" i="21"/>
  <c r="CQ32" i="21" s="1"/>
  <c r="AO64" i="21"/>
  <c r="AO33" i="21" s="1"/>
  <c r="DR64" i="21"/>
  <c r="DR33" i="21" s="1"/>
  <c r="EA63" i="21"/>
  <c r="EA32" i="21" s="1"/>
  <c r="BG63" i="21"/>
  <c r="BG32" i="21"/>
  <c r="CN64" i="21"/>
  <c r="CN33" i="21" s="1"/>
  <c r="AT63" i="21"/>
  <c r="AT32" i="21" s="1"/>
  <c r="DT65" i="21"/>
  <c r="DT34" i="21" s="1"/>
  <c r="AW63" i="21"/>
  <c r="AW32" i="21" s="1"/>
  <c r="AN63" i="21"/>
  <c r="AN32" i="21" s="1"/>
  <c r="CD63" i="21"/>
  <c r="CD32" i="21" s="1"/>
  <c r="DI63" i="21"/>
  <c r="DI32" i="21" s="1"/>
  <c r="DW63" i="21"/>
  <c r="DW32" i="21"/>
  <c r="BJ64" i="21"/>
  <c r="BJ33" i="21" s="1"/>
  <c r="EJ63" i="21"/>
  <c r="EJ32" i="21" s="1"/>
  <c r="BV64" i="21"/>
  <c r="BV33" i="21"/>
  <c r="T56" i="21"/>
  <c r="BX63" i="21"/>
  <c r="BX32" i="21" s="1"/>
  <c r="CO63" i="21"/>
  <c r="CO32" i="21" s="1"/>
  <c r="CT64" i="21"/>
  <c r="CT33" i="21" s="1"/>
  <c r="CZ63" i="21"/>
  <c r="CZ32" i="21" s="1"/>
  <c r="AD63" i="21"/>
  <c r="AD32" i="21"/>
  <c r="BA64" i="21"/>
  <c r="BA33" i="21"/>
  <c r="BM63" i="21"/>
  <c r="BM32" i="21" s="1"/>
  <c r="DQ64" i="21"/>
  <c r="DQ33" i="21" s="1"/>
  <c r="DM64" i="21"/>
  <c r="DM33" i="21" s="1"/>
  <c r="BO63" i="21"/>
  <c r="BO32" i="21" s="1"/>
  <c r="AY63" i="21"/>
  <c r="AY32" i="21" s="1"/>
  <c r="AR63" i="21"/>
  <c r="AR32" i="21" s="1"/>
  <c r="Y64" i="21"/>
  <c r="Y33" i="21" s="1"/>
  <c r="AF64" i="21"/>
  <c r="AF33" i="21" s="1"/>
  <c r="DS64" i="21"/>
  <c r="DS33" i="21" s="1"/>
  <c r="CR64" i="21"/>
  <c r="CR33" i="21" s="1"/>
  <c r="AU63" i="21"/>
  <c r="AU32" i="21" s="1"/>
  <c r="BW63" i="21"/>
  <c r="BW32" i="21" s="1"/>
  <c r="ED63" i="21"/>
  <c r="ED32" i="21" s="1"/>
  <c r="AE63" i="21"/>
  <c r="AE32" i="21" s="1"/>
  <c r="EE63" i="21"/>
  <c r="EE32" i="21" s="1"/>
  <c r="L55" i="1"/>
  <c r="Y55" i="1" s="1"/>
  <c r="K55" i="1"/>
  <c r="X55" i="1" s="1"/>
  <c r="DL64" i="21" l="1"/>
  <c r="DL33" i="21"/>
  <c r="AZ64" i="21"/>
  <c r="AZ33" i="21" s="1"/>
  <c r="AB66" i="21"/>
  <c r="AB35" i="21"/>
  <c r="AB67" i="21" s="1"/>
  <c r="CW64" i="21"/>
  <c r="CW33" i="21"/>
  <c r="AS65" i="21"/>
  <c r="AS34" i="21"/>
  <c r="BT65" i="21"/>
  <c r="BT34" i="21" s="1"/>
  <c r="CR65" i="21"/>
  <c r="CR34" i="21"/>
  <c r="CX65" i="21"/>
  <c r="CX34" i="21"/>
  <c r="AT64" i="21"/>
  <c r="AT33" i="21" s="1"/>
  <c r="CM66" i="21"/>
  <c r="CM35" i="21" s="1"/>
  <c r="CM67" i="21" s="1"/>
  <c r="AM64" i="21"/>
  <c r="AM33" i="21"/>
  <c r="DO65" i="21"/>
  <c r="DO34" i="21"/>
  <c r="CB65" i="21"/>
  <c r="CB34" i="21" s="1"/>
  <c r="EF64" i="21"/>
  <c r="EF33" i="21"/>
  <c r="AW64" i="21"/>
  <c r="AW33" i="21" s="1"/>
  <c r="EB64" i="21"/>
  <c r="EB33" i="21" s="1"/>
  <c r="CC65" i="21"/>
  <c r="CC34" i="21" s="1"/>
  <c r="CD64" i="21"/>
  <c r="CD33" i="21" s="1"/>
  <c r="BD66" i="21"/>
  <c r="BD35" i="21" s="1"/>
  <c r="BD67" i="21" s="1"/>
  <c r="BW64" i="21"/>
  <c r="BW33" i="21"/>
  <c r="W64" i="21"/>
  <c r="W33" i="21" s="1"/>
  <c r="BR64" i="21"/>
  <c r="BR33" i="21" s="1"/>
  <c r="AH65" i="21"/>
  <c r="AH34" i="21"/>
  <c r="DB64" i="21"/>
  <c r="DB33" i="21"/>
  <c r="CJ64" i="21"/>
  <c r="CJ33" i="21" s="1"/>
  <c r="BM64" i="21"/>
  <c r="BM33" i="21" s="1"/>
  <c r="Z65" i="21"/>
  <c r="Z34" i="21" s="1"/>
  <c r="DG64" i="21"/>
  <c r="DG33" i="21"/>
  <c r="EM64" i="21"/>
  <c r="EM33" i="21" s="1"/>
  <c r="EE64" i="21"/>
  <c r="EE33" i="21"/>
  <c r="CQ64" i="21"/>
  <c r="CQ33" i="21" s="1"/>
  <c r="DU64" i="21"/>
  <c r="DU33" i="21"/>
  <c r="DS65" i="21"/>
  <c r="DS34" i="21" s="1"/>
  <c r="BV65" i="21"/>
  <c r="BV34" i="21" s="1"/>
  <c r="EH65" i="21"/>
  <c r="EH34" i="21"/>
  <c r="AD64" i="21"/>
  <c r="AD33" i="21"/>
  <c r="DT66" i="21"/>
  <c r="DT35" i="21" s="1"/>
  <c r="DT67" i="21" s="1"/>
  <c r="DP65" i="21"/>
  <c r="DP34" i="21" s="1"/>
  <c r="BU65" i="21"/>
  <c r="BU34" i="21"/>
  <c r="BC65" i="21"/>
  <c r="BC34" i="21"/>
  <c r="BS64" i="21"/>
  <c r="BS33" i="21" s="1"/>
  <c r="CP64" i="21"/>
  <c r="CP33" i="21" s="1"/>
  <c r="DF66" i="21"/>
  <c r="DF35" i="21" s="1"/>
  <c r="DF67" i="21" s="1"/>
  <c r="DY64" i="21"/>
  <c r="DY33" i="21" s="1"/>
  <c r="BZ64" i="21"/>
  <c r="BZ33" i="21" s="1"/>
  <c r="DJ64" i="21"/>
  <c r="DJ33" i="21" s="1"/>
  <c r="BQ65" i="21"/>
  <c r="BQ34" i="21"/>
  <c r="BB65" i="21"/>
  <c r="BB34" i="21" s="1"/>
  <c r="CZ64" i="21"/>
  <c r="CZ33" i="21"/>
  <c r="CV65" i="21"/>
  <c r="CV34" i="21" s="1"/>
  <c r="BI64" i="21"/>
  <c r="BI33" i="21"/>
  <c r="CU65" i="21"/>
  <c r="CU34" i="21" s="1"/>
  <c r="DD65" i="21"/>
  <c r="DD34" i="21"/>
  <c r="CS65" i="21"/>
  <c r="CS34" i="21"/>
  <c r="BK64" i="21"/>
  <c r="BK33" i="21" s="1"/>
  <c r="BJ65" i="21"/>
  <c r="BJ34" i="21"/>
  <c r="AL65" i="21"/>
  <c r="AL34" i="21" s="1"/>
  <c r="ED64" i="21"/>
  <c r="ED33" i="21" s="1"/>
  <c r="AX64" i="21"/>
  <c r="AX33" i="21" s="1"/>
  <c r="AP64" i="21"/>
  <c r="AP33" i="21"/>
  <c r="AI65" i="21"/>
  <c r="AI34" i="21"/>
  <c r="EC64" i="21"/>
  <c r="EC33" i="21" s="1"/>
  <c r="AA65" i="21"/>
  <c r="AA34" i="21"/>
  <c r="Y65" i="21"/>
  <c r="Y34" i="21" s="1"/>
  <c r="CG64" i="21"/>
  <c r="CG33" i="21" s="1"/>
  <c r="CK65" i="21"/>
  <c r="CK34" i="21" s="1"/>
  <c r="DW64" i="21"/>
  <c r="DW33" i="21" s="1"/>
  <c r="CN65" i="21"/>
  <c r="CN34" i="21" s="1"/>
  <c r="CT65" i="21"/>
  <c r="CT34" i="21" s="1"/>
  <c r="BG64" i="21"/>
  <c r="BG33" i="21" s="1"/>
  <c r="CE64" i="21"/>
  <c r="CE33" i="21"/>
  <c r="BH64" i="21"/>
  <c r="BH33" i="21"/>
  <c r="DC64" i="21"/>
  <c r="DC33" i="21" s="1"/>
  <c r="CI64" i="21"/>
  <c r="CI33" i="21" s="1"/>
  <c r="EK64" i="21"/>
  <c r="EK33" i="21" s="1"/>
  <c r="DE65" i="21"/>
  <c r="DE34" i="21"/>
  <c r="BA65" i="21"/>
  <c r="BA34" i="21" s="1"/>
  <c r="EL65" i="21"/>
  <c r="EL34" i="21" s="1"/>
  <c r="O57" i="21"/>
  <c r="BO64" i="21"/>
  <c r="BO33" i="21" s="1"/>
  <c r="EG65" i="21"/>
  <c r="EG34" i="21" s="1"/>
  <c r="CY65" i="21"/>
  <c r="CY34" i="21" s="1"/>
  <c r="CL64" i="21"/>
  <c r="CL33" i="21" s="1"/>
  <c r="CO64" i="21"/>
  <c r="CO33" i="21" s="1"/>
  <c r="BE66" i="21"/>
  <c r="BE35" i="21"/>
  <c r="BE67" i="21" s="1"/>
  <c r="BP64" i="21"/>
  <c r="BP33" i="21" s="1"/>
  <c r="X64" i="21"/>
  <c r="X33" i="21"/>
  <c r="BY64" i="21"/>
  <c r="BY33" i="21"/>
  <c r="DV66" i="21"/>
  <c r="DV35" i="21" s="1"/>
  <c r="DV67" i="21" s="1"/>
  <c r="DA66" i="21"/>
  <c r="DA35" i="21"/>
  <c r="DA67" i="21" s="1"/>
  <c r="EJ64" i="21"/>
  <c r="EJ33" i="21" s="1"/>
  <c r="DK65" i="21"/>
  <c r="DK34" i="21" s="1"/>
  <c r="AQ64" i="21"/>
  <c r="AQ33" i="21" s="1"/>
  <c r="CA64" i="21"/>
  <c r="CA33" i="21" s="1"/>
  <c r="DH64" i="21"/>
  <c r="DH33" i="21"/>
  <c r="AU64" i="21"/>
  <c r="AU33" i="21"/>
  <c r="EA64" i="21"/>
  <c r="EA33" i="21" s="1"/>
  <c r="AN64" i="21"/>
  <c r="AN33" i="21" s="1"/>
  <c r="CF64" i="21"/>
  <c r="CF33" i="21" s="1"/>
  <c r="DZ64" i="21"/>
  <c r="DZ33" i="21" s="1"/>
  <c r="DN64" i="21"/>
  <c r="DN33" i="21" s="1"/>
  <c r="BL64" i="21"/>
  <c r="BL33" i="21" s="1"/>
  <c r="DX65" i="21"/>
  <c r="DX34" i="21" s="1"/>
  <c r="AJ65" i="21"/>
  <c r="AJ34" i="21" s="1"/>
  <c r="AE64" i="21"/>
  <c r="AE33" i="21" s="1"/>
  <c r="AY64" i="21"/>
  <c r="AY33" i="21" s="1"/>
  <c r="DI64" i="21"/>
  <c r="DI33" i="21" s="1"/>
  <c r="DM65" i="21"/>
  <c r="DM34" i="21" s="1"/>
  <c r="DQ65" i="21"/>
  <c r="DQ34" i="21"/>
  <c r="BX64" i="21"/>
  <c r="BX33" i="21"/>
  <c r="DR65" i="21"/>
  <c r="DR34" i="21" s="1"/>
  <c r="AC59" i="21"/>
  <c r="AC28" i="21" s="1"/>
  <c r="CH65" i="21"/>
  <c r="CH34" i="21" s="1"/>
  <c r="AV65" i="21"/>
  <c r="AV34" i="21"/>
  <c r="BN64" i="21"/>
  <c r="BN33" i="21" s="1"/>
  <c r="AG64" i="21"/>
  <c r="AG33" i="21" s="1"/>
  <c r="V64" i="21"/>
  <c r="V33" i="21" s="1"/>
  <c r="AO65" i="21"/>
  <c r="AO34" i="21" s="1"/>
  <c r="AF65" i="21"/>
  <c r="AF34" i="21" s="1"/>
  <c r="AK65" i="21"/>
  <c r="AK34" i="21" s="1"/>
  <c r="AR64" i="21"/>
  <c r="AR33" i="21" s="1"/>
  <c r="EI64" i="21"/>
  <c r="EI33" i="21"/>
  <c r="BF64" i="21"/>
  <c r="BF33" i="21" s="1"/>
  <c r="K58" i="21"/>
  <c r="J58" i="21"/>
  <c r="Q58" i="21" s="1"/>
  <c r="L58" i="21"/>
  <c r="K56" i="1"/>
  <c r="X56" i="1" s="1"/>
  <c r="L56" i="1"/>
  <c r="Y56" i="1" s="1"/>
  <c r="AZ65" i="21" l="1"/>
  <c r="AZ34" i="21" s="1"/>
  <c r="DL65" i="21"/>
  <c r="DL34" i="21" s="1"/>
  <c r="EJ65" i="21"/>
  <c r="EJ34" i="21"/>
  <c r="CJ65" i="21"/>
  <c r="CJ34" i="21"/>
  <c r="DS66" i="21"/>
  <c r="DS35" i="21" s="1"/>
  <c r="DS67" i="21" s="1"/>
  <c r="EA65" i="21"/>
  <c r="EA34" i="21"/>
  <c r="BT66" i="21"/>
  <c r="BT35" i="21"/>
  <c r="BT67" i="21" s="1"/>
  <c r="CF65" i="21"/>
  <c r="CF34" i="21" s="1"/>
  <c r="CU66" i="21"/>
  <c r="CU35" i="21" s="1"/>
  <c r="CU67" i="21" s="1"/>
  <c r="DW65" i="21"/>
  <c r="DW34" i="21" s="1"/>
  <c r="EG66" i="21"/>
  <c r="EG35" i="21"/>
  <c r="EG67" i="21" s="1"/>
  <c r="DI65" i="21"/>
  <c r="DI34" i="21" s="1"/>
  <c r="AE65" i="21"/>
  <c r="AE34" i="21"/>
  <c r="BS65" i="21"/>
  <c r="BS34" i="21"/>
  <c r="CQ65" i="21"/>
  <c r="CQ34" i="21"/>
  <c r="CP65" i="21"/>
  <c r="CP34" i="21" s="1"/>
  <c r="EK65" i="21"/>
  <c r="EK34" i="21" s="1"/>
  <c r="AT65" i="21"/>
  <c r="AT34" i="21" s="1"/>
  <c r="CV66" i="21"/>
  <c r="CV35" i="21" s="1"/>
  <c r="CV67" i="21" s="1"/>
  <c r="BF65" i="21"/>
  <c r="BF34" i="21" s="1"/>
  <c r="AL66" i="21"/>
  <c r="AL35" i="21" s="1"/>
  <c r="AL67" i="21" s="1"/>
  <c r="CG65" i="21"/>
  <c r="CG34" i="21"/>
  <c r="CC66" i="21"/>
  <c r="CC35" i="21" s="1"/>
  <c r="CC67" i="21" s="1"/>
  <c r="AX65" i="21"/>
  <c r="AX34" i="21"/>
  <c r="CH66" i="21"/>
  <c r="CH35" i="21" s="1"/>
  <c r="CH67" i="21" s="1"/>
  <c r="AR65" i="21"/>
  <c r="AR34" i="21"/>
  <c r="BN65" i="21"/>
  <c r="BN34" i="21" s="1"/>
  <c r="CA65" i="21"/>
  <c r="CA34" i="21" s="1"/>
  <c r="CL65" i="21"/>
  <c r="CL34" i="21" s="1"/>
  <c r="DC65" i="21"/>
  <c r="DC34" i="21"/>
  <c r="BH65" i="21"/>
  <c r="BH34" i="21" s="1"/>
  <c r="CZ65" i="21"/>
  <c r="CZ34" i="21"/>
  <c r="BV66" i="21"/>
  <c r="BV35" i="21" s="1"/>
  <c r="BV67" i="21" s="1"/>
  <c r="L59" i="21"/>
  <c r="K59" i="21"/>
  <c r="J59" i="21"/>
  <c r="Q59" i="21" s="1"/>
  <c r="AA66" i="21"/>
  <c r="AA35" i="21" s="1"/>
  <c r="AA67" i="21" s="1"/>
  <c r="AU65" i="21"/>
  <c r="AU34" i="21"/>
  <c r="CE65" i="21"/>
  <c r="CE34" i="21" s="1"/>
  <c r="BB66" i="21"/>
  <c r="BB35" i="21" s="1"/>
  <c r="BB67" i="21" s="1"/>
  <c r="BC66" i="21"/>
  <c r="BC35" i="21" s="1"/>
  <c r="BC67" i="21" s="1"/>
  <c r="DU65" i="21"/>
  <c r="DU34" i="21"/>
  <c r="DB65" i="21"/>
  <c r="DB34" i="21" s="1"/>
  <c r="EB65" i="21"/>
  <c r="EB34" i="21" s="1"/>
  <c r="CX66" i="21"/>
  <c r="CX35" i="21"/>
  <c r="CX67" i="21" s="1"/>
  <c r="Y66" i="21"/>
  <c r="Y35" i="21" s="1"/>
  <c r="Y67" i="21" s="1"/>
  <c r="DH65" i="21"/>
  <c r="DH34" i="21" s="1"/>
  <c r="BP65" i="21"/>
  <c r="BP34" i="21" s="1"/>
  <c r="EL66" i="21"/>
  <c r="EL35" i="21" s="1"/>
  <c r="EL67" i="21" s="1"/>
  <c r="BG65" i="21"/>
  <c r="BG34" i="21" s="1"/>
  <c r="EC65" i="21"/>
  <c r="EC34" i="21" s="1"/>
  <c r="BK65" i="21"/>
  <c r="BK34" i="21" s="1"/>
  <c r="BY65" i="21"/>
  <c r="BY34" i="21" s="1"/>
  <c r="R57" i="21"/>
  <c r="BQ66" i="21"/>
  <c r="BQ35" i="21" s="1"/>
  <c r="BQ67" i="21" s="1"/>
  <c r="BU66" i="21"/>
  <c r="BU35" i="21" s="1"/>
  <c r="BU67" i="21" s="1"/>
  <c r="AH66" i="21"/>
  <c r="AH35" i="21" s="1"/>
  <c r="AH67" i="21" s="1"/>
  <c r="AW65" i="21"/>
  <c r="AW34" i="21" s="1"/>
  <c r="CR66" i="21"/>
  <c r="CR35" i="21"/>
  <c r="CR67" i="21" s="1"/>
  <c r="CD65" i="21"/>
  <c r="CD34" i="21" s="1"/>
  <c r="AF66" i="21"/>
  <c r="AF35" i="21" s="1"/>
  <c r="AF67" i="21" s="1"/>
  <c r="BA66" i="21"/>
  <c r="BA35" i="21" s="1"/>
  <c r="BA67" i="21" s="1"/>
  <c r="CT66" i="21"/>
  <c r="CT35" i="21" s="1"/>
  <c r="CT67" i="21" s="1"/>
  <c r="AI66" i="21"/>
  <c r="AI35" i="21" s="1"/>
  <c r="AI67" i="21" s="1"/>
  <c r="CS66" i="21"/>
  <c r="CS35" i="21" s="1"/>
  <c r="CS67" i="21" s="1"/>
  <c r="DQ66" i="21"/>
  <c r="DQ35" i="21" s="1"/>
  <c r="DQ67" i="21" s="1"/>
  <c r="DJ65" i="21"/>
  <c r="DJ34" i="21" s="1"/>
  <c r="DP66" i="21"/>
  <c r="DP35" i="21" s="1"/>
  <c r="DP67" i="21" s="1"/>
  <c r="EE65" i="21"/>
  <c r="EE34" i="21" s="1"/>
  <c r="BR65" i="21"/>
  <c r="BR34" i="21" s="1"/>
  <c r="EF65" i="21"/>
  <c r="EF34" i="21" s="1"/>
  <c r="DK66" i="21"/>
  <c r="DK35" i="21" s="1"/>
  <c r="DK67" i="21" s="1"/>
  <c r="CN66" i="21"/>
  <c r="CN35" i="21" s="1"/>
  <c r="CN67" i="21" s="1"/>
  <c r="AP65" i="21"/>
  <c r="AP34" i="21" s="1"/>
  <c r="DD66" i="21"/>
  <c r="DD35" i="21" s="1"/>
  <c r="DD67" i="21" s="1"/>
  <c r="AK66" i="21"/>
  <c r="AK35" i="21" s="1"/>
  <c r="AK67" i="21" s="1"/>
  <c r="DR66" i="21"/>
  <c r="DR35" i="21" s="1"/>
  <c r="DR67" i="21" s="1"/>
  <c r="BL65" i="21"/>
  <c r="BL34" i="21" s="1"/>
  <c r="BZ65" i="21"/>
  <c r="BZ34" i="21" s="1"/>
  <c r="EM65" i="21"/>
  <c r="EM34" i="21" s="1"/>
  <c r="W65" i="21"/>
  <c r="W34" i="21" s="1"/>
  <c r="CB66" i="21"/>
  <c r="CB35" i="21" s="1"/>
  <c r="CB67" i="21" s="1"/>
  <c r="AS66" i="21"/>
  <c r="AS35" i="21" s="1"/>
  <c r="AS67" i="21" s="1"/>
  <c r="AC60" i="21"/>
  <c r="BJ66" i="21"/>
  <c r="BJ35" i="21" s="1"/>
  <c r="BJ67" i="21" s="1"/>
  <c r="DN65" i="21"/>
  <c r="DN34" i="21" s="1"/>
  <c r="DM66" i="21"/>
  <c r="DM35" i="21" s="1"/>
  <c r="DM67" i="21" s="1"/>
  <c r="AJ66" i="21"/>
  <c r="AJ35" i="21"/>
  <c r="AJ67" i="21" s="1"/>
  <c r="T57" i="21"/>
  <c r="N58" i="21"/>
  <c r="BX65" i="21"/>
  <c r="BX34" i="21" s="1"/>
  <c r="AQ65" i="21"/>
  <c r="AQ34" i="21" s="1"/>
  <c r="DE66" i="21"/>
  <c r="DE35" i="21" s="1"/>
  <c r="DE67" i="21" s="1"/>
  <c r="DY65" i="21"/>
  <c r="DY34" i="21" s="1"/>
  <c r="AD65" i="21"/>
  <c r="AD34" i="21" s="1"/>
  <c r="DG65" i="21"/>
  <c r="DG34" i="21" s="1"/>
  <c r="BW65" i="21"/>
  <c r="BW34" i="21" s="1"/>
  <c r="DO66" i="21"/>
  <c r="DO35" i="21" s="1"/>
  <c r="DO67" i="21" s="1"/>
  <c r="CW65" i="21"/>
  <c r="CW34" i="21" s="1"/>
  <c r="BO65" i="21"/>
  <c r="BO34" i="21" s="1"/>
  <c r="DX66" i="21"/>
  <c r="DX35" i="21" s="1"/>
  <c r="DX67" i="21" s="1"/>
  <c r="EI65" i="21"/>
  <c r="EI34" i="21" s="1"/>
  <c r="AY65" i="21"/>
  <c r="AY34" i="21" s="1"/>
  <c r="CY66" i="21"/>
  <c r="CY35" i="21"/>
  <c r="CY67" i="21" s="1"/>
  <c r="CI65" i="21"/>
  <c r="CI34" i="21" s="1"/>
  <c r="CK66" i="21"/>
  <c r="CK35" i="21" s="1"/>
  <c r="CK67" i="21" s="1"/>
  <c r="ED65" i="21"/>
  <c r="ED34" i="21" s="1"/>
  <c r="BI65" i="21"/>
  <c r="BI34" i="21" s="1"/>
  <c r="BM65" i="21"/>
  <c r="BM34" i="21" s="1"/>
  <c r="X65" i="21"/>
  <c r="X34" i="21" s="1"/>
  <c r="AO66" i="21"/>
  <c r="AO35" i="21" s="1"/>
  <c r="AO67" i="21" s="1"/>
  <c r="V65" i="21"/>
  <c r="V34" i="21" s="1"/>
  <c r="DZ65" i="21"/>
  <c r="DZ34" i="21" s="1"/>
  <c r="EH66" i="21"/>
  <c r="EH35" i="21" s="1"/>
  <c r="EH67" i="21" s="1"/>
  <c r="Z66" i="21"/>
  <c r="Z35" i="21" s="1"/>
  <c r="Z67" i="21" s="1"/>
  <c r="AM65" i="21"/>
  <c r="AM34" i="21" s="1"/>
  <c r="AG65" i="21"/>
  <c r="AG34" i="21" s="1"/>
  <c r="CO65" i="21"/>
  <c r="CO34" i="21" s="1"/>
  <c r="AV66" i="21"/>
  <c r="AV35" i="21" s="1"/>
  <c r="AV67" i="21" s="1"/>
  <c r="AN65" i="21"/>
  <c r="AN34" i="21"/>
  <c r="L57" i="1"/>
  <c r="Y57" i="1" s="1"/>
  <c r="K57" i="1"/>
  <c r="X57" i="1" s="1"/>
  <c r="DL66" i="21" l="1"/>
  <c r="DL35" i="21"/>
  <c r="DL67" i="21" s="1"/>
  <c r="AZ66" i="21"/>
  <c r="AZ35" i="21"/>
  <c r="AZ67" i="21" s="1"/>
  <c r="DW66" i="21"/>
  <c r="DW35" i="21" s="1"/>
  <c r="DW67" i="21" s="1"/>
  <c r="AQ66" i="21"/>
  <c r="AQ35" i="21" s="1"/>
  <c r="AQ67" i="21" s="1"/>
  <c r="AM66" i="21"/>
  <c r="AM35" i="21"/>
  <c r="AM67" i="21" s="1"/>
  <c r="EF66" i="21"/>
  <c r="EF35" i="21" s="1"/>
  <c r="EF67" i="21" s="1"/>
  <c r="CD66" i="21"/>
  <c r="CD35" i="21"/>
  <c r="CD67" i="21" s="1"/>
  <c r="EB66" i="21"/>
  <c r="EB35" i="21" s="1"/>
  <c r="EB67" i="21" s="1"/>
  <c r="BG66" i="21"/>
  <c r="BG35" i="21"/>
  <c r="BG67" i="21" s="1"/>
  <c r="BZ66" i="21"/>
  <c r="BZ35" i="21" s="1"/>
  <c r="BZ67" i="21" s="1"/>
  <c r="CE66" i="21"/>
  <c r="CE35" i="21" s="1"/>
  <c r="CE67" i="21" s="1"/>
  <c r="BK66" i="21"/>
  <c r="BK35" i="21"/>
  <c r="BK67" i="21" s="1"/>
  <c r="DH66" i="21"/>
  <c r="DH35" i="21"/>
  <c r="DH67" i="21" s="1"/>
  <c r="AP66" i="21"/>
  <c r="AP35" i="21" s="1"/>
  <c r="AP67" i="21" s="1"/>
  <c r="BO66" i="21"/>
  <c r="BO35" i="21"/>
  <c r="BO67" i="21" s="1"/>
  <c r="AW66" i="21"/>
  <c r="AW35" i="21" s="1"/>
  <c r="AW67" i="21" s="1"/>
  <c r="BI66" i="21"/>
  <c r="BI35" i="21" s="1"/>
  <c r="BI67" i="21" s="1"/>
  <c r="AR66" i="21"/>
  <c r="AR35" i="21" s="1"/>
  <c r="AR67" i="21" s="1"/>
  <c r="AT66" i="21"/>
  <c r="AT35" i="21" s="1"/>
  <c r="AT67" i="21" s="1"/>
  <c r="EK66" i="21"/>
  <c r="EK35" i="21" s="1"/>
  <c r="EK67" i="21" s="1"/>
  <c r="DU66" i="21"/>
  <c r="DU35" i="21" s="1"/>
  <c r="DU67" i="21" s="1"/>
  <c r="CZ66" i="21"/>
  <c r="CZ35" i="21"/>
  <c r="CZ67" i="21" s="1"/>
  <c r="AX66" i="21"/>
  <c r="AX35" i="21" s="1"/>
  <c r="AX67" i="21" s="1"/>
  <c r="CP66" i="21"/>
  <c r="CP35" i="21" s="1"/>
  <c r="CP67" i="21" s="1"/>
  <c r="CF66" i="21"/>
  <c r="CF35" i="21"/>
  <c r="CF67" i="21" s="1"/>
  <c r="BH66" i="21"/>
  <c r="BH35" i="21" s="1"/>
  <c r="BH67" i="21" s="1"/>
  <c r="CQ66" i="21"/>
  <c r="CQ35" i="21" s="1"/>
  <c r="CQ67" i="21" s="1"/>
  <c r="BX66" i="21"/>
  <c r="BX35" i="21" s="1"/>
  <c r="BX67" i="21" s="1"/>
  <c r="EC66" i="21"/>
  <c r="EC35" i="21" s="1"/>
  <c r="EC67" i="21" s="1"/>
  <c r="CI66" i="21"/>
  <c r="CI35" i="21" s="1"/>
  <c r="CI67" i="21" s="1"/>
  <c r="BP66" i="21"/>
  <c r="BP35" i="21"/>
  <c r="BP67" i="21" s="1"/>
  <c r="ED66" i="21"/>
  <c r="ED35" i="21"/>
  <c r="ED67" i="21" s="1"/>
  <c r="DJ66" i="21"/>
  <c r="DJ35" i="21"/>
  <c r="DJ67" i="21" s="1"/>
  <c r="BW66" i="21"/>
  <c r="BW35" i="21" s="1"/>
  <c r="BW67" i="21" s="1"/>
  <c r="AN66" i="21"/>
  <c r="AN35" i="21" s="1"/>
  <c r="AN67" i="21" s="1"/>
  <c r="DC66" i="21"/>
  <c r="DC35" i="21" s="1"/>
  <c r="DC67" i="21" s="1"/>
  <c r="CG66" i="21"/>
  <c r="CG35" i="21" s="1"/>
  <c r="CG67" i="21" s="1"/>
  <c r="BS66" i="21"/>
  <c r="BS35" i="21"/>
  <c r="BS67" i="21" s="1"/>
  <c r="EA66" i="21"/>
  <c r="EA35" i="21" s="1"/>
  <c r="EA67" i="21" s="1"/>
  <c r="K60" i="21"/>
  <c r="L60" i="21"/>
  <c r="J60" i="21"/>
  <c r="Q60" i="21" s="1"/>
  <c r="DZ66" i="21"/>
  <c r="DZ35" i="21" s="1"/>
  <c r="DZ67" i="21" s="1"/>
  <c r="CO66" i="21"/>
  <c r="CO35" i="21" s="1"/>
  <c r="CO67" i="21" s="1"/>
  <c r="DB66" i="21"/>
  <c r="DB35" i="21" s="1"/>
  <c r="DB67" i="21" s="1"/>
  <c r="EM66" i="21"/>
  <c r="EM35" i="21" s="1"/>
  <c r="EM67" i="21" s="1"/>
  <c r="EI66" i="21"/>
  <c r="EI35" i="21" s="1"/>
  <c r="EI67" i="21" s="1"/>
  <c r="CL66" i="21"/>
  <c r="CL35" i="21" s="1"/>
  <c r="CL67" i="21" s="1"/>
  <c r="AE66" i="21"/>
  <c r="AE35" i="21" s="1"/>
  <c r="AE67" i="21" s="1"/>
  <c r="DG66" i="21"/>
  <c r="DG35" i="21" s="1"/>
  <c r="DG67" i="21" s="1"/>
  <c r="AY66" i="21"/>
  <c r="AY35" i="21" s="1"/>
  <c r="AY67" i="21" s="1"/>
  <c r="AG66" i="21"/>
  <c r="AG35" i="21" s="1"/>
  <c r="AG67" i="21" s="1"/>
  <c r="DN66" i="21"/>
  <c r="DN35" i="21" s="1"/>
  <c r="DN67" i="21" s="1"/>
  <c r="BL66" i="21"/>
  <c r="BL35" i="21" s="1"/>
  <c r="BL67" i="21" s="1"/>
  <c r="BR66" i="21"/>
  <c r="BR35" i="21" s="1"/>
  <c r="BR67" i="21" s="1"/>
  <c r="AU66" i="21"/>
  <c r="AU35" i="21" s="1"/>
  <c r="AU67" i="21" s="1"/>
  <c r="AD66" i="21"/>
  <c r="AD35" i="21" s="1"/>
  <c r="AD67" i="21" s="1"/>
  <c r="X66" i="21"/>
  <c r="X35" i="21"/>
  <c r="X67" i="21" s="1"/>
  <c r="BM66" i="21"/>
  <c r="BM35" i="21" s="1"/>
  <c r="BM67" i="21" s="1"/>
  <c r="CA66" i="21"/>
  <c r="CA35" i="21"/>
  <c r="CA67" i="21" s="1"/>
  <c r="BF66" i="21"/>
  <c r="BF35" i="21" s="1"/>
  <c r="BF67" i="21" s="1"/>
  <c r="DI66" i="21"/>
  <c r="DI35" i="21" s="1"/>
  <c r="DI67" i="21" s="1"/>
  <c r="CJ66" i="21"/>
  <c r="CJ35" i="21" s="1"/>
  <c r="CJ67" i="21" s="1"/>
  <c r="V66" i="21"/>
  <c r="V35" i="21" s="1"/>
  <c r="V67" i="21" s="1"/>
  <c r="EE66" i="21"/>
  <c r="EE35" i="21" s="1"/>
  <c r="EE67" i="21" s="1"/>
  <c r="BY66" i="21"/>
  <c r="BY35" i="21" s="1"/>
  <c r="BY67" i="21" s="1"/>
  <c r="CW66" i="21"/>
  <c r="CW35" i="21" s="1"/>
  <c r="CW67" i="21" s="1"/>
  <c r="W66" i="21"/>
  <c r="W35" i="21" s="1"/>
  <c r="W67" i="21" s="1"/>
  <c r="DY66" i="21"/>
  <c r="DY35" i="21" s="1"/>
  <c r="DY67" i="21" s="1"/>
  <c r="BN66" i="21"/>
  <c r="BN35" i="21" s="1"/>
  <c r="BN67" i="21" s="1"/>
  <c r="EJ66" i="21"/>
  <c r="EJ35" i="21"/>
  <c r="EJ67" i="21" s="1"/>
  <c r="O58" i="21"/>
  <c r="AC29" i="21"/>
  <c r="K58" i="1"/>
  <c r="X58" i="1" s="1"/>
  <c r="L58" i="1"/>
  <c r="Y58" i="1" s="1"/>
  <c r="N59" i="21" l="1"/>
  <c r="R58" i="21"/>
  <c r="T58" i="21"/>
  <c r="AC61" i="21"/>
  <c r="AC30" i="21" s="1"/>
  <c r="O59" i="21"/>
  <c r="L59" i="1"/>
  <c r="Y59" i="1" s="1"/>
  <c r="K59" i="1"/>
  <c r="X59" i="1" s="1"/>
  <c r="N60" i="21" l="1"/>
  <c r="AC62" i="21"/>
  <c r="AC31" i="21" s="1"/>
  <c r="J61" i="21"/>
  <c r="Q61" i="21" s="1"/>
  <c r="L61" i="21"/>
  <c r="K61" i="21"/>
  <c r="R59" i="21"/>
  <c r="T59" i="21"/>
  <c r="O60" i="21"/>
  <c r="K60" i="1"/>
  <c r="X60" i="1" s="1"/>
  <c r="L60" i="1"/>
  <c r="Y60" i="1" s="1"/>
  <c r="R60" i="21" l="1"/>
  <c r="T60" i="21"/>
  <c r="N61" i="21"/>
  <c r="AC63" i="21"/>
  <c r="AC32" i="21" s="1"/>
  <c r="J62" i="21"/>
  <c r="Q62" i="21" s="1"/>
  <c r="K62" i="21"/>
  <c r="L62" i="21"/>
  <c r="L61" i="1"/>
  <c r="Y61" i="1" s="1"/>
  <c r="K61" i="1"/>
  <c r="X61" i="1" s="1"/>
  <c r="AC64" i="21" l="1"/>
  <c r="O61" i="21"/>
  <c r="K63" i="21"/>
  <c r="L63" i="21"/>
  <c r="J63" i="21"/>
  <c r="Q63" i="21" s="1"/>
  <c r="K62" i="1"/>
  <c r="X62" i="1" s="1"/>
  <c r="L62" i="1"/>
  <c r="Y62" i="1" s="1"/>
  <c r="N62" i="21" l="1"/>
  <c r="L64" i="21"/>
  <c r="K64" i="21"/>
  <c r="J64" i="21"/>
  <c r="Q64" i="21" s="1"/>
  <c r="O62" i="21"/>
  <c r="R61" i="21"/>
  <c r="T61" i="21"/>
  <c r="AC33" i="21"/>
  <c r="L63" i="1"/>
  <c r="Y63" i="1" s="1"/>
  <c r="K63" i="1"/>
  <c r="X63" i="1" s="1"/>
  <c r="N63" i="21" l="1"/>
  <c r="O63" i="21"/>
  <c r="AC65" i="21"/>
  <c r="AC34" i="21" s="1"/>
  <c r="R62" i="21"/>
  <c r="T62" i="21"/>
  <c r="K64" i="1"/>
  <c r="X64" i="1" s="1"/>
  <c r="L64" i="1"/>
  <c r="Y64" i="1" s="1"/>
  <c r="AC66" i="21" l="1"/>
  <c r="AC35" i="21" s="1"/>
  <c r="AC67" i="21" s="1"/>
  <c r="L65" i="21"/>
  <c r="K65" i="21"/>
  <c r="J65" i="21"/>
  <c r="Q65" i="21" s="1"/>
  <c r="R63" i="21"/>
  <c r="T63" i="21"/>
  <c r="N64" i="21"/>
  <c r="L65" i="1"/>
  <c r="Y65" i="1" s="1"/>
  <c r="K65" i="1"/>
  <c r="X65" i="1" s="1"/>
  <c r="O64" i="21" l="1"/>
  <c r="K67" i="21"/>
  <c r="J67" i="21"/>
  <c r="Q67" i="21" s="1"/>
  <c r="L67" i="21"/>
  <c r="J66" i="21"/>
  <c r="Q66" i="21" s="1"/>
  <c r="K66" i="21"/>
  <c r="L66" i="21"/>
  <c r="K66" i="1"/>
  <c r="X66" i="1" s="1"/>
  <c r="L66" i="1"/>
  <c r="Y66" i="1" s="1"/>
  <c r="Q69" i="21" l="1"/>
  <c r="R64" i="21"/>
  <c r="T64" i="21"/>
  <c r="N65" i="21"/>
  <c r="L67" i="1"/>
  <c r="Y67" i="1" s="1"/>
  <c r="K67" i="1"/>
  <c r="X67" i="1" s="1"/>
  <c r="O65" i="21" l="1"/>
  <c r="K68" i="1"/>
  <c r="X68" i="1" s="1"/>
  <c r="L68" i="1"/>
  <c r="Y68" i="1" s="1"/>
  <c r="R65" i="21" l="1"/>
  <c r="T65" i="21"/>
  <c r="N66" i="21"/>
  <c r="L69" i="1"/>
  <c r="Y69" i="1" s="1"/>
  <c r="K69" i="1"/>
  <c r="X69" i="1" s="1"/>
  <c r="O66" i="21" l="1"/>
  <c r="N67" i="21"/>
  <c r="O67" i="21" s="1"/>
  <c r="K70" i="1"/>
  <c r="X70" i="1" s="1"/>
  <c r="L70" i="1"/>
  <c r="Y70" i="1" s="1"/>
  <c r="R67" i="21" l="1"/>
  <c r="T67" i="21"/>
  <c r="R66" i="21"/>
  <c r="T66" i="21"/>
  <c r="L71" i="1"/>
  <c r="Y71" i="1" s="1"/>
  <c r="K71" i="1"/>
  <c r="X71" i="1" s="1"/>
  <c r="K72" i="1" l="1"/>
  <c r="X72" i="1" s="1"/>
  <c r="L72" i="1"/>
  <c r="Y72" i="1" s="1"/>
  <c r="L73" i="1" l="1"/>
  <c r="Y73" i="1" s="1"/>
  <c r="K73" i="1"/>
  <c r="X73" i="1" s="1"/>
  <c r="K74" i="1" l="1"/>
  <c r="X74" i="1" s="1"/>
  <c r="L74" i="1"/>
  <c r="Y74" i="1" s="1"/>
  <c r="L75" i="1" l="1"/>
  <c r="Y75" i="1" s="1"/>
  <c r="K75" i="1"/>
  <c r="X75" i="1" s="1"/>
  <c r="K76" i="1" l="1"/>
  <c r="X76" i="1" s="1"/>
  <c r="L76" i="1"/>
  <c r="Y76" i="1" s="1"/>
  <c r="L77" i="1" l="1"/>
  <c r="Y77" i="1" s="1"/>
  <c r="K77" i="1"/>
  <c r="X77" i="1" s="1"/>
  <c r="K78" i="1" l="1"/>
  <c r="X78" i="1" s="1"/>
  <c r="L78" i="1"/>
  <c r="Y78" i="1" s="1"/>
  <c r="L79" i="1" l="1"/>
  <c r="Y79" i="1" s="1"/>
  <c r="K79" i="1"/>
  <c r="X79" i="1" s="1"/>
  <c r="K80" i="1" l="1"/>
  <c r="X80" i="1" s="1"/>
  <c r="L80" i="1"/>
  <c r="Y80" i="1" s="1"/>
  <c r="L81" i="1" l="1"/>
  <c r="Y81" i="1" s="1"/>
  <c r="K81" i="1"/>
  <c r="X81" i="1" s="1"/>
  <c r="K82" i="1" l="1"/>
  <c r="X82" i="1" s="1"/>
  <c r="L82" i="1"/>
  <c r="Y82" i="1" s="1"/>
  <c r="L83" i="1" l="1"/>
  <c r="Y83" i="1" s="1"/>
  <c r="K83" i="1"/>
  <c r="X83" i="1" s="1"/>
  <c r="K84" i="1" l="1"/>
  <c r="X84" i="1" s="1"/>
  <c r="L84" i="1"/>
  <c r="Y84" i="1" s="1"/>
  <c r="L85" i="1" l="1"/>
  <c r="Y85" i="1" s="1"/>
  <c r="K85" i="1"/>
  <c r="X85" i="1" s="1"/>
  <c r="K86" i="1" l="1"/>
  <c r="X86" i="1" s="1"/>
  <c r="L86" i="1"/>
  <c r="Y86" i="1" s="1"/>
  <c r="L87" i="1" l="1"/>
  <c r="Y87" i="1" s="1"/>
  <c r="K87" i="1"/>
  <c r="X87" i="1" s="1"/>
  <c r="K88" i="1" l="1"/>
  <c r="X88" i="1" s="1"/>
  <c r="L88" i="1"/>
  <c r="Y88" i="1" s="1"/>
  <c r="L89" i="1" l="1"/>
  <c r="Y89" i="1" s="1"/>
  <c r="K89" i="1"/>
  <c r="X89" i="1" s="1"/>
  <c r="K90" i="1" l="1"/>
  <c r="X90" i="1" s="1"/>
  <c r="L90" i="1"/>
  <c r="Y90" i="1" s="1"/>
  <c r="L91" i="1" l="1"/>
  <c r="Y91" i="1" s="1"/>
  <c r="K91" i="1"/>
  <c r="X91" i="1" s="1"/>
  <c r="K92" i="1" l="1"/>
  <c r="X92" i="1" s="1"/>
  <c r="L92" i="1"/>
  <c r="Y92" i="1" s="1"/>
  <c r="K93" i="1" l="1"/>
  <c r="X93" i="1" s="1"/>
  <c r="L93" i="1"/>
  <c r="Y93" i="1" s="1"/>
  <c r="L94" i="1" l="1"/>
  <c r="Y94" i="1" s="1"/>
  <c r="K94" i="1"/>
  <c r="X94" i="1" s="1"/>
  <c r="K95" i="1" l="1"/>
  <c r="X95" i="1" s="1"/>
  <c r="L95" i="1"/>
  <c r="Y95" i="1" s="1"/>
  <c r="L96" i="1" l="1"/>
  <c r="Y96" i="1" s="1"/>
  <c r="K96" i="1"/>
  <c r="X96" i="1" s="1"/>
  <c r="K97" i="1" l="1"/>
  <c r="X97" i="1" s="1"/>
  <c r="L97" i="1"/>
  <c r="Y97" i="1" s="1"/>
  <c r="L98" i="1" l="1"/>
  <c r="Y98" i="1" s="1"/>
  <c r="K98" i="1"/>
  <c r="X98" i="1" s="1"/>
  <c r="K99" i="1" l="1"/>
  <c r="X99" i="1" s="1"/>
  <c r="L99" i="1"/>
  <c r="Y99" i="1" s="1"/>
  <c r="L100" i="1" l="1"/>
  <c r="Y100" i="1" s="1"/>
  <c r="K100" i="1"/>
  <c r="X100" i="1" s="1"/>
  <c r="K101" i="1" l="1"/>
  <c r="X101" i="1" s="1"/>
  <c r="L101" i="1"/>
  <c r="Y101" i="1" s="1"/>
  <c r="L102" i="1" l="1"/>
  <c r="Y102" i="1" s="1"/>
  <c r="K102" i="1"/>
  <c r="X102" i="1" s="1"/>
  <c r="K103" i="1" l="1"/>
  <c r="X103" i="1" s="1"/>
  <c r="L103" i="1"/>
  <c r="Y103" i="1" s="1"/>
  <c r="L104" i="1" l="1"/>
  <c r="Y104" i="1" s="1"/>
  <c r="K104" i="1"/>
  <c r="X104" i="1" s="1"/>
  <c r="K105" i="1" l="1"/>
  <c r="X105" i="1" s="1"/>
  <c r="L105" i="1"/>
  <c r="Y105" i="1" s="1"/>
  <c r="L106" i="1" l="1"/>
  <c r="Y106" i="1" s="1"/>
  <c r="K106" i="1"/>
  <c r="X106" i="1" s="1"/>
  <c r="K107" i="1" l="1"/>
  <c r="X107" i="1" s="1"/>
  <c r="L107" i="1"/>
  <c r="Y107" i="1" s="1"/>
  <c r="L108" i="1" l="1"/>
  <c r="Y108" i="1" s="1"/>
  <c r="K108" i="1"/>
  <c r="X108" i="1" s="1"/>
  <c r="K109" i="1" l="1"/>
  <c r="X109" i="1" s="1"/>
  <c r="L109" i="1"/>
  <c r="Y109" i="1" s="1"/>
  <c r="L110" i="1" l="1"/>
  <c r="Y110" i="1" s="1"/>
  <c r="K110" i="1"/>
  <c r="X110" i="1" s="1"/>
  <c r="K111" i="1" l="1"/>
  <c r="X111" i="1" s="1"/>
  <c r="L111" i="1"/>
  <c r="Y111" i="1" s="1"/>
  <c r="L112" i="1" l="1"/>
  <c r="Y112" i="1" s="1"/>
  <c r="K112" i="1"/>
  <c r="X112" i="1" s="1"/>
  <c r="K113" i="1" l="1"/>
  <c r="X113" i="1" s="1"/>
  <c r="L113" i="1"/>
  <c r="Y113" i="1" s="1"/>
  <c r="L114" i="1" l="1"/>
  <c r="Y114" i="1" s="1"/>
  <c r="K114" i="1"/>
  <c r="X114" i="1" s="1"/>
  <c r="K115" i="1" l="1"/>
  <c r="X115" i="1" s="1"/>
  <c r="L115" i="1"/>
  <c r="Y115" i="1" s="1"/>
  <c r="L116" i="1" l="1"/>
  <c r="Y116" i="1" s="1"/>
  <c r="K116" i="1"/>
  <c r="X116" i="1" s="1"/>
  <c r="K117" i="1" l="1"/>
  <c r="X117" i="1" s="1"/>
  <c r="L117" i="1"/>
  <c r="Y117" i="1" s="1"/>
  <c r="L118" i="1" l="1"/>
  <c r="Y118" i="1" s="1"/>
  <c r="K118" i="1"/>
  <c r="X118" i="1" s="1"/>
  <c r="K119" i="1" l="1"/>
  <c r="X119" i="1" s="1"/>
  <c r="L119" i="1"/>
  <c r="Y119" i="1" s="1"/>
  <c r="L120" i="1" l="1"/>
  <c r="Y120" i="1" s="1"/>
  <c r="K120" i="1"/>
  <c r="X120" i="1" s="1"/>
  <c r="K121" i="1" l="1"/>
  <c r="X121" i="1" s="1"/>
  <c r="L121" i="1"/>
  <c r="Y121" i="1" s="1"/>
  <c r="L122" i="1" l="1"/>
  <c r="Y122" i="1" s="1"/>
  <c r="K122" i="1"/>
  <c r="X122" i="1" s="1"/>
  <c r="K123" i="1" l="1"/>
  <c r="X123" i="1" s="1"/>
  <c r="L123" i="1"/>
  <c r="Y123" i="1" s="1"/>
  <c r="L124" i="1" l="1"/>
  <c r="Y124" i="1" s="1"/>
  <c r="K124" i="1"/>
  <c r="X124" i="1" s="1"/>
  <c r="K125" i="1" l="1"/>
  <c r="X125" i="1" s="1"/>
  <c r="L125" i="1"/>
  <c r="Y125" i="1" s="1"/>
  <c r="L126" i="1" l="1"/>
  <c r="Y126" i="1" s="1"/>
  <c r="K126" i="1"/>
  <c r="X126" i="1" s="1"/>
  <c r="K127" i="1" l="1"/>
  <c r="X127" i="1" s="1"/>
  <c r="L127" i="1"/>
  <c r="Y127" i="1" s="1"/>
  <c r="L128" i="1" l="1"/>
  <c r="Y128" i="1" s="1"/>
  <c r="K128" i="1"/>
  <c r="X128" i="1" s="1"/>
  <c r="K129" i="1" l="1"/>
  <c r="X129" i="1" s="1"/>
  <c r="L129" i="1"/>
  <c r="Y129" i="1" s="1"/>
  <c r="L130" i="1" l="1"/>
  <c r="Y130" i="1" s="1"/>
  <c r="K130" i="1"/>
  <c r="X130" i="1" s="1"/>
  <c r="K131" i="1" l="1"/>
  <c r="X131" i="1" s="1"/>
  <c r="L131" i="1"/>
  <c r="Y131" i="1" s="1"/>
  <c r="L132" i="1" l="1"/>
  <c r="Y132" i="1" s="1"/>
  <c r="K132" i="1"/>
  <c r="X132" i="1" s="1"/>
  <c r="K133" i="1" l="1"/>
  <c r="X133" i="1" s="1"/>
  <c r="L133" i="1"/>
  <c r="Y133" i="1" s="1"/>
  <c r="L134" i="1" l="1"/>
  <c r="Y134" i="1" s="1"/>
  <c r="K134" i="1"/>
  <c r="X134" i="1" s="1"/>
  <c r="K135" i="1" l="1"/>
  <c r="X135" i="1" s="1"/>
  <c r="L135" i="1"/>
  <c r="Y135" i="1" s="1"/>
  <c r="L136" i="1" l="1"/>
  <c r="Y136" i="1" s="1"/>
  <c r="K136" i="1"/>
  <c r="X136" i="1" s="1"/>
  <c r="K137" i="1" l="1"/>
  <c r="X137" i="1" s="1"/>
  <c r="L137" i="1"/>
  <c r="Y137" i="1" s="1"/>
  <c r="L138" i="1" l="1"/>
  <c r="Y138" i="1" s="1"/>
  <c r="K138" i="1"/>
  <c r="X138" i="1" s="1"/>
  <c r="K139" i="1" l="1"/>
  <c r="X139" i="1" s="1"/>
  <c r="L139" i="1"/>
  <c r="Y139" i="1" s="1"/>
  <c r="L140" i="1" l="1"/>
  <c r="Y140" i="1" s="1"/>
  <c r="K140" i="1"/>
  <c r="X140" i="1" s="1"/>
  <c r="K141" i="1" l="1"/>
  <c r="X141" i="1" s="1"/>
  <c r="L141" i="1"/>
  <c r="Y141" i="1" s="1"/>
  <c r="L142" i="1" l="1"/>
  <c r="Y142" i="1" s="1"/>
  <c r="K142" i="1"/>
  <c r="X142" i="1" s="1"/>
  <c r="K143" i="1" l="1"/>
  <c r="X143" i="1" s="1"/>
  <c r="L143" i="1"/>
  <c r="Y143" i="1" s="1"/>
  <c r="L144" i="1" l="1"/>
  <c r="Y144" i="1" s="1"/>
  <c r="K144" i="1"/>
  <c r="X144" i="1" s="1"/>
  <c r="K145" i="1" l="1"/>
  <c r="X145" i="1" s="1"/>
  <c r="L145" i="1"/>
  <c r="Y145" i="1" s="1"/>
  <c r="L146" i="1" l="1"/>
  <c r="Y146" i="1" s="1"/>
  <c r="K146" i="1"/>
  <c r="X146" i="1" s="1"/>
  <c r="K147" i="1" l="1"/>
  <c r="X147" i="1" s="1"/>
  <c r="L147" i="1"/>
  <c r="Y147" i="1" s="1"/>
  <c r="L148" i="1" l="1"/>
  <c r="Y148" i="1" s="1"/>
  <c r="K148" i="1"/>
  <c r="X148" i="1" s="1"/>
  <c r="K149" i="1" l="1"/>
  <c r="X149" i="1" s="1"/>
  <c r="L149" i="1"/>
  <c r="Y149" i="1" s="1"/>
  <c r="L150" i="1" l="1"/>
  <c r="Y150" i="1" s="1"/>
  <c r="K150" i="1"/>
  <c r="X150" i="1" s="1"/>
  <c r="K151" i="1" l="1"/>
  <c r="X151" i="1" s="1"/>
  <c r="L151" i="1"/>
  <c r="Y151" i="1" s="1"/>
  <c r="L152" i="1" l="1"/>
  <c r="Y152" i="1" s="1"/>
  <c r="K152" i="1"/>
  <c r="X152" i="1" s="1"/>
  <c r="K153" i="1" l="1"/>
  <c r="X153" i="1" s="1"/>
  <c r="L153" i="1"/>
  <c r="Y153" i="1" s="1"/>
  <c r="L154" i="1" l="1"/>
  <c r="Y154" i="1" s="1"/>
  <c r="K154" i="1"/>
  <c r="X154" i="1" s="1"/>
  <c r="K155" i="1" l="1"/>
  <c r="X155" i="1" s="1"/>
  <c r="L155" i="1"/>
  <c r="Y155" i="1" s="1"/>
  <c r="L156" i="1" l="1"/>
  <c r="Y156" i="1" s="1"/>
  <c r="K156" i="1"/>
  <c r="X156" i="1" s="1"/>
  <c r="K157" i="1" l="1"/>
  <c r="X157" i="1" s="1"/>
  <c r="L157" i="1"/>
  <c r="Y157" i="1" s="1"/>
</calcChain>
</file>

<file path=xl/sharedStrings.xml><?xml version="1.0" encoding="utf-8"?>
<sst xmlns="http://schemas.openxmlformats.org/spreadsheetml/2006/main" count="55" uniqueCount="42">
  <si>
    <t>Growth of $1</t>
  </si>
  <si>
    <t>Year</t>
  </si>
  <si>
    <t>100% stocks</t>
  </si>
  <si>
    <t>100% bonds</t>
  </si>
  <si>
    <t xml:space="preserve"> 35/65</t>
  </si>
  <si>
    <t>Realized return</t>
  </si>
  <si>
    <t>Stocks</t>
  </si>
  <si>
    <t>Bonds</t>
  </si>
  <si>
    <t>35/65</t>
  </si>
  <si>
    <t>Great Depression (1929-1931)</t>
  </si>
  <si>
    <t>WW1 (1916-1920)</t>
  </si>
  <si>
    <t>1937 Recession (1937-1941)</t>
  </si>
  <si>
    <t>Post WW2 (1946-1947)</t>
  </si>
  <si>
    <t>Oil Crisis (1973-1974)</t>
  </si>
  <si>
    <t>Subprime Crisis (2007 - 2008)</t>
  </si>
  <si>
    <t>Tech Crash (2000-2002)</t>
  </si>
  <si>
    <t>Cumulative performance during major stock market declines</t>
  </si>
  <si>
    <t>Total return price (real)</t>
  </si>
  <si>
    <t>.</t>
  </si>
  <si>
    <t>Log Realized return</t>
  </si>
  <si>
    <t>Period</t>
  </si>
  <si>
    <t>30 year gross return</t>
  </si>
  <si>
    <t>Bond Crash (1977-1981)</t>
  </si>
  <si>
    <t xml:space="preserve"> 35/65 portfolio</t>
  </si>
  <si>
    <t>SWR</t>
  </si>
  <si>
    <t>Years Left</t>
  </si>
  <si>
    <t>Withdrawal</t>
  </si>
  <si>
    <t>Portfolio Balance at start of year</t>
  </si>
  <si>
    <t>Withdrawal at start of year</t>
  </si>
  <si>
    <t>5th percentile</t>
  </si>
  <si>
    <t>50th percentile</t>
  </si>
  <si>
    <t>95th percentile</t>
  </si>
  <si>
    <t>stacked 5</t>
  </si>
  <si>
    <t>Expected</t>
  </si>
  <si>
    <t>Portfolio</t>
  </si>
  <si>
    <t>expected return</t>
  </si>
  <si>
    <t>stacked 5-expected</t>
  </si>
  <si>
    <t>stacked expected</t>
  </si>
  <si>
    <t>stacked expected - 95</t>
  </si>
  <si>
    <t>spending growth</t>
  </si>
  <si>
    <t>ABW WR</t>
  </si>
  <si>
    <t>Data source: https://shillerdata.com/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</si>
</sst>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</numFmts>
  <fonts count="7">
    <font>
      <sz val="10"/>
      <name val="Courier"/>
      <family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ourier"/>
      <family val="1"/>
    </font>
    <font>
      <sz val="12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2" fontId="4" fillId="0" borderId="0" xfId="1" applyNumberFormat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/>
    </xf>
    <xf numFmtId="0" fontId="4" fillId="0" borderId="0" xfId="0" applyFont="1" applyAlignment="1">
      <alignment wrapText="1"/>
    </xf>
    <xf numFmtId="164" fontId="4" fillId="0" borderId="0" xfId="3" applyNumberFormat="1" applyFont="1" applyFill="1" applyBorder="1"/>
    <xf numFmtId="44" fontId="4" fillId="0" borderId="0" xfId="2" applyFont="1" applyFill="1" applyBorder="1"/>
    <xf numFmtId="44" fontId="4" fillId="0" borderId="0" xfId="0" applyNumberFormat="1" applyFont="1"/>
    <xf numFmtId="164" fontId="4" fillId="0" borderId="0" xfId="0" applyNumberFormat="1" applyFont="1"/>
    <xf numFmtId="164" fontId="4" fillId="2" borderId="0" xfId="3" applyNumberFormat="1" applyFont="1" applyFill="1" applyBorder="1"/>
    <xf numFmtId="2" fontId="4" fillId="0" borderId="0" xfId="1" applyNumberFormat="1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9" fontId="4" fillId="0" borderId="0" xfId="3" applyFont="1" applyFill="1"/>
    <xf numFmtId="164" fontId="4" fillId="0" borderId="0" xfId="3" applyNumberFormat="1" applyFont="1"/>
    <xf numFmtId="164" fontId="4" fillId="0" borderId="1" xfId="0" applyNumberFormat="1" applyFont="1" applyBorder="1"/>
    <xf numFmtId="164" fontId="4" fillId="0" borderId="3" xfId="3" applyNumberFormat="1" applyFont="1" applyBorder="1"/>
    <xf numFmtId="9" fontId="4" fillId="0" borderId="0" xfId="3" applyFont="1"/>
    <xf numFmtId="44" fontId="4" fillId="0" borderId="0" xfId="2" applyFont="1"/>
    <xf numFmtId="164" fontId="4" fillId="4" borderId="0" xfId="3" applyNumberFormat="1" applyFont="1" applyFill="1" applyBorder="1"/>
    <xf numFmtId="165" fontId="4" fillId="0" borderId="0" xfId="2" applyNumberFormat="1" applyFont="1" applyAlignment="1">
      <alignment wrapText="1"/>
    </xf>
    <xf numFmtId="0" fontId="5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horizontal="right" wrapText="1"/>
    </xf>
    <xf numFmtId="0" fontId="6" fillId="0" borderId="0" xfId="6" applyFont="1"/>
    <xf numFmtId="164" fontId="5" fillId="0" borderId="0" xfId="7" applyNumberFormat="1" applyFont="1"/>
    <xf numFmtId="0" fontId="5" fillId="0" borderId="0" xfId="0" applyFont="1"/>
    <xf numFmtId="164" fontId="5" fillId="0" borderId="0" xfId="3" applyNumberFormat="1" applyFont="1" applyFill="1" applyBorder="1"/>
    <xf numFmtId="165" fontId="5" fillId="0" borderId="0" xfId="2" applyNumberFormat="1" applyFont="1"/>
    <xf numFmtId="165" fontId="5" fillId="0" borderId="0" xfId="0" applyNumberFormat="1" applyFont="1"/>
    <xf numFmtId="164" fontId="5" fillId="0" borderId="0" xfId="0" applyNumberFormat="1" applyFont="1"/>
    <xf numFmtId="9" fontId="5" fillId="0" borderId="0" xfId="3" applyFont="1"/>
    <xf numFmtId="10" fontId="5" fillId="0" borderId="0" xfId="0" applyNumberFormat="1" applyFont="1"/>
    <xf numFmtId="10" fontId="5" fillId="0" borderId="0" xfId="3" applyNumberFormat="1" applyFont="1"/>
    <xf numFmtId="165" fontId="5" fillId="5" borderId="0" xfId="0" applyNumberFormat="1" applyFont="1" applyFill="1"/>
    <xf numFmtId="165" fontId="5" fillId="5" borderId="0" xfId="2" applyNumberFormat="1" applyFont="1" applyFill="1"/>
    <xf numFmtId="164" fontId="5" fillId="0" borderId="0" xfId="7" applyNumberFormat="1" applyFont="1" applyBorder="1" applyAlignment="1">
      <alignment horizontal="center"/>
    </xf>
    <xf numFmtId="0" fontId="5" fillId="6" borderId="4" xfId="0" applyFont="1" applyFill="1" applyBorder="1"/>
    <xf numFmtId="0" fontId="5" fillId="6" borderId="2" xfId="0" applyFont="1" applyFill="1" applyBorder="1"/>
    <xf numFmtId="0" fontId="6" fillId="6" borderId="4" xfId="6" applyFont="1" applyFill="1" applyBorder="1" applyAlignment="1">
      <alignment horizontal="center"/>
    </xf>
    <xf numFmtId="164" fontId="5" fillId="6" borderId="4" xfId="7" applyNumberFormat="1" applyFont="1" applyFill="1" applyBorder="1" applyAlignment="1">
      <alignment horizontal="center"/>
    </xf>
    <xf numFmtId="165" fontId="5" fillId="0" borderId="0" xfId="2" applyNumberFormat="1" applyFont="1" applyFill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2" fontId="4" fillId="3" borderId="1" xfId="1" applyNumberFormat="1" applyFont="1" applyFill="1" applyBorder="1" applyAlignment="1">
      <alignment horizontal="center"/>
    </xf>
    <xf numFmtId="2" fontId="4" fillId="3" borderId="2" xfId="1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5" fillId="6" borderId="1" xfId="0" applyFont="1" applyFill="1" applyBorder="1" applyAlignment="1">
      <alignment horizontal="center"/>
    </xf>
  </cellXfs>
  <cellStyles count="8">
    <cellStyle name="Comma" xfId="1" builtinId="3"/>
    <cellStyle name="Currency" xfId="2" builtinId="4"/>
    <cellStyle name="Normal" xfId="0" builtinId="0"/>
    <cellStyle name="Normal 2" xfId="4" xr:uid="{F755030C-C39D-6F47-8849-AB5DFBC71A5D}"/>
    <cellStyle name="Normal 2 2" xfId="6" xr:uid="{AB63EC1D-6C50-C646-AE68-7A56BF30B7DE}"/>
    <cellStyle name="Percent" xfId="3" builtinId="5"/>
    <cellStyle name="Percent 2" xfId="5" xr:uid="{FD6406C5-37AF-CA49-AFB0-4F6D5FBBA02A}"/>
    <cellStyle name="Percent 2 2" xfId="7" xr:uid="{BE31A9F1-66D6-874F-A5E4-ACE1C342884D}"/>
  </cellStyles>
  <dxfs count="0"/>
  <tableStyles count="0" defaultTableStyle="TableStyleMedium2" defaultPivotStyle="PivotStyleLight16"/>
  <colors>
    <mruColors>
      <color rgb="FFD6D5EF"/>
      <color rgb="FFA384F4"/>
      <color rgb="FFD4C7EF"/>
      <color rgb="FFC4B2F0"/>
      <color rgb="FFF3CA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Figure 1: Stock and Bond Performance, 1871-2021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Real growth of $1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Data!$K$6</c:f>
              <c:strCache>
                <c:ptCount val="1"/>
                <c:pt idx="0">
                  <c:v>100% stocks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Data!$B$7:$B$157</c:f>
              <c:numCache>
                <c:formatCode>General</c:formatCode>
                <c:ptCount val="151"/>
                <c:pt idx="0">
                  <c:v>1871</c:v>
                </c:pt>
                <c:pt idx="1">
                  <c:v>1872</c:v>
                </c:pt>
                <c:pt idx="2">
                  <c:v>1873</c:v>
                </c:pt>
                <c:pt idx="3">
                  <c:v>1874</c:v>
                </c:pt>
                <c:pt idx="4">
                  <c:v>1875</c:v>
                </c:pt>
                <c:pt idx="5">
                  <c:v>1876</c:v>
                </c:pt>
                <c:pt idx="6">
                  <c:v>1877</c:v>
                </c:pt>
                <c:pt idx="7">
                  <c:v>1878</c:v>
                </c:pt>
                <c:pt idx="8">
                  <c:v>1879</c:v>
                </c:pt>
                <c:pt idx="9">
                  <c:v>1880</c:v>
                </c:pt>
                <c:pt idx="10">
                  <c:v>1881</c:v>
                </c:pt>
                <c:pt idx="11">
                  <c:v>1882</c:v>
                </c:pt>
                <c:pt idx="12">
                  <c:v>1883</c:v>
                </c:pt>
                <c:pt idx="13">
                  <c:v>1884</c:v>
                </c:pt>
                <c:pt idx="14">
                  <c:v>1885</c:v>
                </c:pt>
                <c:pt idx="15">
                  <c:v>1886</c:v>
                </c:pt>
                <c:pt idx="16">
                  <c:v>1887</c:v>
                </c:pt>
                <c:pt idx="17">
                  <c:v>1888</c:v>
                </c:pt>
                <c:pt idx="18">
                  <c:v>1889</c:v>
                </c:pt>
                <c:pt idx="19">
                  <c:v>1890</c:v>
                </c:pt>
                <c:pt idx="20">
                  <c:v>1891</c:v>
                </c:pt>
                <c:pt idx="21">
                  <c:v>1892</c:v>
                </c:pt>
                <c:pt idx="22">
                  <c:v>1893</c:v>
                </c:pt>
                <c:pt idx="23">
                  <c:v>1894</c:v>
                </c:pt>
                <c:pt idx="24">
                  <c:v>1895</c:v>
                </c:pt>
                <c:pt idx="25">
                  <c:v>1896</c:v>
                </c:pt>
                <c:pt idx="26">
                  <c:v>1897</c:v>
                </c:pt>
                <c:pt idx="27">
                  <c:v>1898</c:v>
                </c:pt>
                <c:pt idx="28">
                  <c:v>1899</c:v>
                </c:pt>
                <c:pt idx="29">
                  <c:v>1900</c:v>
                </c:pt>
                <c:pt idx="30">
                  <c:v>1901</c:v>
                </c:pt>
                <c:pt idx="31">
                  <c:v>1902</c:v>
                </c:pt>
                <c:pt idx="32">
                  <c:v>1903</c:v>
                </c:pt>
                <c:pt idx="33">
                  <c:v>1904</c:v>
                </c:pt>
                <c:pt idx="34">
                  <c:v>1905</c:v>
                </c:pt>
                <c:pt idx="35">
                  <c:v>1906</c:v>
                </c:pt>
                <c:pt idx="36">
                  <c:v>1907</c:v>
                </c:pt>
                <c:pt idx="37">
                  <c:v>1908</c:v>
                </c:pt>
                <c:pt idx="38">
                  <c:v>1909</c:v>
                </c:pt>
                <c:pt idx="39">
                  <c:v>1910</c:v>
                </c:pt>
                <c:pt idx="40">
                  <c:v>1911</c:v>
                </c:pt>
                <c:pt idx="41">
                  <c:v>1912</c:v>
                </c:pt>
                <c:pt idx="42">
                  <c:v>1913</c:v>
                </c:pt>
                <c:pt idx="43">
                  <c:v>1914</c:v>
                </c:pt>
                <c:pt idx="44">
                  <c:v>1915</c:v>
                </c:pt>
                <c:pt idx="45">
                  <c:v>1916</c:v>
                </c:pt>
                <c:pt idx="46">
                  <c:v>1917</c:v>
                </c:pt>
                <c:pt idx="47">
                  <c:v>1918</c:v>
                </c:pt>
                <c:pt idx="48">
                  <c:v>1919</c:v>
                </c:pt>
                <c:pt idx="49">
                  <c:v>1920</c:v>
                </c:pt>
                <c:pt idx="50">
                  <c:v>1921</c:v>
                </c:pt>
                <c:pt idx="51">
                  <c:v>1922</c:v>
                </c:pt>
                <c:pt idx="52">
                  <c:v>1923</c:v>
                </c:pt>
                <c:pt idx="53">
                  <c:v>1924</c:v>
                </c:pt>
                <c:pt idx="54">
                  <c:v>1925</c:v>
                </c:pt>
                <c:pt idx="55">
                  <c:v>1926</c:v>
                </c:pt>
                <c:pt idx="56">
                  <c:v>1927</c:v>
                </c:pt>
                <c:pt idx="57">
                  <c:v>1928</c:v>
                </c:pt>
                <c:pt idx="58">
                  <c:v>1929</c:v>
                </c:pt>
                <c:pt idx="59">
                  <c:v>1930</c:v>
                </c:pt>
                <c:pt idx="60">
                  <c:v>1931</c:v>
                </c:pt>
                <c:pt idx="61">
                  <c:v>1932</c:v>
                </c:pt>
                <c:pt idx="62">
                  <c:v>1933</c:v>
                </c:pt>
                <c:pt idx="63">
                  <c:v>1934</c:v>
                </c:pt>
                <c:pt idx="64">
                  <c:v>1935</c:v>
                </c:pt>
                <c:pt idx="65">
                  <c:v>1936</c:v>
                </c:pt>
                <c:pt idx="66">
                  <c:v>1937</c:v>
                </c:pt>
                <c:pt idx="67">
                  <c:v>1938</c:v>
                </c:pt>
                <c:pt idx="68">
                  <c:v>1939</c:v>
                </c:pt>
                <c:pt idx="69">
                  <c:v>1940</c:v>
                </c:pt>
                <c:pt idx="70">
                  <c:v>1941</c:v>
                </c:pt>
                <c:pt idx="71">
                  <c:v>1942</c:v>
                </c:pt>
                <c:pt idx="72">
                  <c:v>1943</c:v>
                </c:pt>
                <c:pt idx="73">
                  <c:v>1944</c:v>
                </c:pt>
                <c:pt idx="74">
                  <c:v>1945</c:v>
                </c:pt>
                <c:pt idx="75">
                  <c:v>1946</c:v>
                </c:pt>
                <c:pt idx="76">
                  <c:v>1947</c:v>
                </c:pt>
                <c:pt idx="77">
                  <c:v>1948</c:v>
                </c:pt>
                <c:pt idx="78">
                  <c:v>1949</c:v>
                </c:pt>
                <c:pt idx="79">
                  <c:v>1950</c:v>
                </c:pt>
                <c:pt idx="80">
                  <c:v>1951</c:v>
                </c:pt>
                <c:pt idx="81">
                  <c:v>1952</c:v>
                </c:pt>
                <c:pt idx="82">
                  <c:v>1953</c:v>
                </c:pt>
                <c:pt idx="83">
                  <c:v>1954</c:v>
                </c:pt>
                <c:pt idx="84">
                  <c:v>1955</c:v>
                </c:pt>
                <c:pt idx="85">
                  <c:v>1956</c:v>
                </c:pt>
                <c:pt idx="86">
                  <c:v>1957</c:v>
                </c:pt>
                <c:pt idx="87">
                  <c:v>1958</c:v>
                </c:pt>
                <c:pt idx="88">
                  <c:v>1959</c:v>
                </c:pt>
                <c:pt idx="89">
                  <c:v>1960</c:v>
                </c:pt>
                <c:pt idx="90">
                  <c:v>1961</c:v>
                </c:pt>
                <c:pt idx="91">
                  <c:v>1962</c:v>
                </c:pt>
                <c:pt idx="92">
                  <c:v>1963</c:v>
                </c:pt>
                <c:pt idx="93">
                  <c:v>1964</c:v>
                </c:pt>
                <c:pt idx="94">
                  <c:v>1965</c:v>
                </c:pt>
                <c:pt idx="95">
                  <c:v>1966</c:v>
                </c:pt>
                <c:pt idx="96">
                  <c:v>1967</c:v>
                </c:pt>
                <c:pt idx="97">
                  <c:v>1968</c:v>
                </c:pt>
                <c:pt idx="98">
                  <c:v>1969</c:v>
                </c:pt>
                <c:pt idx="99">
                  <c:v>1970</c:v>
                </c:pt>
                <c:pt idx="100">
                  <c:v>1971</c:v>
                </c:pt>
                <c:pt idx="101">
                  <c:v>1972</c:v>
                </c:pt>
                <c:pt idx="102">
                  <c:v>1973</c:v>
                </c:pt>
                <c:pt idx="103">
                  <c:v>1974</c:v>
                </c:pt>
                <c:pt idx="104">
                  <c:v>1975</c:v>
                </c:pt>
                <c:pt idx="105">
                  <c:v>1976</c:v>
                </c:pt>
                <c:pt idx="106">
                  <c:v>1977</c:v>
                </c:pt>
                <c:pt idx="107">
                  <c:v>1978</c:v>
                </c:pt>
                <c:pt idx="108">
                  <c:v>1979</c:v>
                </c:pt>
                <c:pt idx="109">
                  <c:v>1980</c:v>
                </c:pt>
                <c:pt idx="110">
                  <c:v>1981</c:v>
                </c:pt>
                <c:pt idx="111">
                  <c:v>1982</c:v>
                </c:pt>
                <c:pt idx="112">
                  <c:v>1983</c:v>
                </c:pt>
                <c:pt idx="113">
                  <c:v>1984</c:v>
                </c:pt>
                <c:pt idx="114">
                  <c:v>1985</c:v>
                </c:pt>
                <c:pt idx="115">
                  <c:v>1986</c:v>
                </c:pt>
                <c:pt idx="116">
                  <c:v>1987</c:v>
                </c:pt>
                <c:pt idx="117">
                  <c:v>1988</c:v>
                </c:pt>
                <c:pt idx="118">
                  <c:v>1989</c:v>
                </c:pt>
                <c:pt idx="119">
                  <c:v>1990</c:v>
                </c:pt>
                <c:pt idx="120">
                  <c:v>1991</c:v>
                </c:pt>
                <c:pt idx="121">
                  <c:v>1992</c:v>
                </c:pt>
                <c:pt idx="122">
                  <c:v>1993</c:v>
                </c:pt>
                <c:pt idx="123">
                  <c:v>1994</c:v>
                </c:pt>
                <c:pt idx="124">
                  <c:v>1995</c:v>
                </c:pt>
                <c:pt idx="125">
                  <c:v>1996</c:v>
                </c:pt>
                <c:pt idx="126">
                  <c:v>1997</c:v>
                </c:pt>
                <c:pt idx="127">
                  <c:v>1998</c:v>
                </c:pt>
                <c:pt idx="128">
                  <c:v>1999</c:v>
                </c:pt>
                <c:pt idx="129">
                  <c:v>2000</c:v>
                </c:pt>
                <c:pt idx="130">
                  <c:v>2001</c:v>
                </c:pt>
                <c:pt idx="131">
                  <c:v>2002</c:v>
                </c:pt>
                <c:pt idx="132">
                  <c:v>2003</c:v>
                </c:pt>
                <c:pt idx="133">
                  <c:v>2004</c:v>
                </c:pt>
                <c:pt idx="134">
                  <c:v>2005</c:v>
                </c:pt>
                <c:pt idx="135">
                  <c:v>2006</c:v>
                </c:pt>
                <c:pt idx="136">
                  <c:v>2007</c:v>
                </c:pt>
                <c:pt idx="137">
                  <c:v>2008</c:v>
                </c:pt>
                <c:pt idx="138">
                  <c:v>2009</c:v>
                </c:pt>
                <c:pt idx="139">
                  <c:v>2010</c:v>
                </c:pt>
                <c:pt idx="140">
                  <c:v>2011</c:v>
                </c:pt>
                <c:pt idx="141">
                  <c:v>2012</c:v>
                </c:pt>
                <c:pt idx="142">
                  <c:v>2013</c:v>
                </c:pt>
                <c:pt idx="143">
                  <c:v>2014</c:v>
                </c:pt>
                <c:pt idx="144">
                  <c:v>2015</c:v>
                </c:pt>
                <c:pt idx="145">
                  <c:v>2016</c:v>
                </c:pt>
                <c:pt idx="146">
                  <c:v>2017</c:v>
                </c:pt>
                <c:pt idx="147">
                  <c:v>2018</c:v>
                </c:pt>
                <c:pt idx="148">
                  <c:v>2019</c:v>
                </c:pt>
                <c:pt idx="149">
                  <c:v>2020</c:v>
                </c:pt>
                <c:pt idx="150">
                  <c:v>2021</c:v>
                </c:pt>
              </c:numCache>
            </c:numRef>
          </c:cat>
          <c:val>
            <c:numRef>
              <c:f>Data!$K$7:$K$157</c:f>
              <c:numCache>
                <c:formatCode>_("$"* #,##0.00_);_("$"* \(#,##0.00\);_("$"* "-"??_);_(@_)</c:formatCode>
                <c:ptCount val="151"/>
                <c:pt idx="0">
                  <c:v>1</c:v>
                </c:pt>
                <c:pt idx="1">
                  <c:v>1.139054310215724</c:v>
                </c:pt>
                <c:pt idx="2">
                  <c:v>1.2390765633999126</c:v>
                </c:pt>
                <c:pt idx="3">
                  <c:v>1.2642830732461103</c:v>
                </c:pt>
                <c:pt idx="4">
                  <c:v>1.4223288875043343</c:v>
                </c:pt>
                <c:pt idx="5">
                  <c:v>1.5905030773903299</c:v>
                </c:pt>
                <c:pt idx="6">
                  <c:v>1.3532567935707835</c:v>
                </c:pt>
                <c:pt idx="7">
                  <c:v>1.5829451464457416</c:v>
                </c:pt>
                <c:pt idx="8">
                  <c:v>2.0517364720944316</c:v>
                </c:pt>
                <c:pt idx="9">
                  <c:v>2.5400327611899565</c:v>
                </c:pt>
                <c:pt idx="10">
                  <c:v>3.4129198997381436</c:v>
                </c:pt>
                <c:pt idx="11">
                  <c:v>3.1674157849428033</c:v>
                </c:pt>
                <c:pt idx="12">
                  <c:v>3.3443848962900753</c:v>
                </c:pt>
                <c:pt idx="13">
                  <c:v>3.4216839581391878</c:v>
                </c:pt>
                <c:pt idx="14">
                  <c:v>3.3427957663883618</c:v>
                </c:pt>
                <c:pt idx="15">
                  <c:v>4.4972319911786585</c:v>
                </c:pt>
                <c:pt idx="16">
                  <c:v>5.0342011147485497</c:v>
                </c:pt>
                <c:pt idx="17">
                  <c:v>4.7751443625683203</c:v>
                </c:pt>
                <c:pt idx="18">
                  <c:v>5.1671426352594674</c:v>
                </c:pt>
                <c:pt idx="19">
                  <c:v>5.8087858407428605</c:v>
                </c:pt>
                <c:pt idx="20">
                  <c:v>5.318105417974035</c:v>
                </c:pt>
                <c:pt idx="21">
                  <c:v>6.7328829876115108</c:v>
                </c:pt>
                <c:pt idx="22">
                  <c:v>6.6306185161530165</c:v>
                </c:pt>
                <c:pt idx="23">
                  <c:v>6.2068662830414629</c:v>
                </c:pt>
                <c:pt idx="24">
                  <c:v>6.7069932540725858</c:v>
                </c:pt>
                <c:pt idx="25">
                  <c:v>6.9390044821025345</c:v>
                </c:pt>
                <c:pt idx="26">
                  <c:v>7.3730572826087002</c:v>
                </c:pt>
                <c:pt idx="27">
                  <c:v>8.6216097998090397</c:v>
                </c:pt>
                <c:pt idx="28">
                  <c:v>10.994299799764317</c:v>
                </c:pt>
                <c:pt idx="29">
                  <c:v>9.7509003724049315</c:v>
                </c:pt>
                <c:pt idx="30">
                  <c:v>12.085102478776209</c:v>
                </c:pt>
                <c:pt idx="31">
                  <c:v>14.089492580741739</c:v>
                </c:pt>
                <c:pt idx="32">
                  <c:v>13.915977531197331</c:v>
                </c:pt>
                <c:pt idx="33">
                  <c:v>12.068605879956332</c:v>
                </c:pt>
                <c:pt idx="34">
                  <c:v>15.584650086136357</c:v>
                </c:pt>
                <c:pt idx="35">
                  <c:v>18.905031386334425</c:v>
                </c:pt>
                <c:pt idx="36">
                  <c:v>18.218354909225585</c:v>
                </c:pt>
                <c:pt idx="37">
                  <c:v>14.11613014128161</c:v>
                </c:pt>
                <c:pt idx="38">
                  <c:v>19.05314007215043</c:v>
                </c:pt>
                <c:pt idx="39">
                  <c:v>20.008818804005159</c:v>
                </c:pt>
                <c:pt idx="40">
                  <c:v>20.727895192650294</c:v>
                </c:pt>
                <c:pt idx="41">
                  <c:v>21.681074393879591</c:v>
                </c:pt>
                <c:pt idx="42">
                  <c:v>21.658420213451077</c:v>
                </c:pt>
                <c:pt idx="43">
                  <c:v>20.21965652341397</c:v>
                </c:pt>
                <c:pt idx="44">
                  <c:v>18.924414510577932</c:v>
                </c:pt>
                <c:pt idx="45">
                  <c:v>24.116101430642232</c:v>
                </c:pt>
                <c:pt idx="46">
                  <c:v>23.201672375120026</c:v>
                </c:pt>
                <c:pt idx="47">
                  <c:v>15.795457292728507</c:v>
                </c:pt>
                <c:pt idx="48">
                  <c:v>15.823296550461484</c:v>
                </c:pt>
                <c:pt idx="49">
                  <c:v>16.182923667250858</c:v>
                </c:pt>
                <c:pt idx="50">
                  <c:v>14.140813342143812</c:v>
                </c:pt>
                <c:pt idx="51">
                  <c:v>17.500874127330039</c:v>
                </c:pt>
                <c:pt idx="52">
                  <c:v>22.733057520908162</c:v>
                </c:pt>
                <c:pt idx="53">
                  <c:v>23.280794655883984</c:v>
                </c:pt>
                <c:pt idx="54">
                  <c:v>29.59372790533164</c:v>
                </c:pt>
                <c:pt idx="55">
                  <c:v>36.001819095998073</c:v>
                </c:pt>
                <c:pt idx="56">
                  <c:v>41.083368075465998</c:v>
                </c:pt>
                <c:pt idx="57">
                  <c:v>57.001166415768779</c:v>
                </c:pt>
                <c:pt idx="58">
                  <c:v>85.129943194737351</c:v>
                </c:pt>
                <c:pt idx="59">
                  <c:v>77.104770345551316</c:v>
                </c:pt>
                <c:pt idx="60">
                  <c:v>64.077777375636344</c:v>
                </c:pt>
                <c:pt idx="61">
                  <c:v>39.710356328199367</c:v>
                </c:pt>
                <c:pt idx="62">
                  <c:v>41.306556169018862</c:v>
                </c:pt>
                <c:pt idx="63">
                  <c:v>63.241978483469232</c:v>
                </c:pt>
                <c:pt idx="64">
                  <c:v>56.468348377304089</c:v>
                </c:pt>
                <c:pt idx="65">
                  <c:v>86.23320998413709</c:v>
                </c:pt>
                <c:pt idx="66">
                  <c:v>112.01103777852411</c:v>
                </c:pt>
                <c:pt idx="67">
                  <c:v>75.539492620633922</c:v>
                </c:pt>
                <c:pt idx="68">
                  <c:v>89.853402119293065</c:v>
                </c:pt>
                <c:pt idx="69">
                  <c:v>93.266394381400829</c:v>
                </c:pt>
                <c:pt idx="70">
                  <c:v>83.779861183147673</c:v>
                </c:pt>
                <c:pt idx="71">
                  <c:v>68.417229992171599</c:v>
                </c:pt>
                <c:pt idx="72">
                  <c:v>77.291849610346588</c:v>
                </c:pt>
                <c:pt idx="73">
                  <c:v>92.803702855612485</c:v>
                </c:pt>
                <c:pt idx="74">
                  <c:v>108.58242621112441</c:v>
                </c:pt>
                <c:pt idx="75">
                  <c:v>147.99821790384169</c:v>
                </c:pt>
                <c:pt idx="76">
                  <c:v>110.20751811760168</c:v>
                </c:pt>
                <c:pt idx="77">
                  <c:v>102.61119994836734</c:v>
                </c:pt>
                <c:pt idx="78">
                  <c:v>111.02378420306793</c:v>
                </c:pt>
                <c:pt idx="79">
                  <c:v>133.3528027715449</c:v>
                </c:pt>
                <c:pt idx="80">
                  <c:v>166.04269383508068</c:v>
                </c:pt>
                <c:pt idx="81">
                  <c:v>193.98149039636084</c:v>
                </c:pt>
                <c:pt idx="82">
                  <c:v>221.63961247892345</c:v>
                </c:pt>
                <c:pt idx="83">
                  <c:v>225.79969120845084</c:v>
                </c:pt>
                <c:pt idx="84">
                  <c:v>334.01473544361545</c:v>
                </c:pt>
                <c:pt idx="85">
                  <c:v>429.07188732405393</c:v>
                </c:pt>
                <c:pt idx="86">
                  <c:v>445.28849284871796</c:v>
                </c:pt>
                <c:pt idx="87">
                  <c:v>404.78996730188123</c:v>
                </c:pt>
                <c:pt idx="88">
                  <c:v>560.38967411310557</c:v>
                </c:pt>
                <c:pt idx="89">
                  <c:v>597.06928818733059</c:v>
                </c:pt>
                <c:pt idx="90">
                  <c:v>625.47663168567328</c:v>
                </c:pt>
                <c:pt idx="91">
                  <c:v>739.9560541674748</c:v>
                </c:pt>
                <c:pt idx="92">
                  <c:v>711.37941269961289</c:v>
                </c:pt>
                <c:pt idx="93">
                  <c:v>848.46730616226148</c:v>
                </c:pt>
                <c:pt idx="94">
                  <c:v>974.77165874230673</c:v>
                </c:pt>
                <c:pt idx="95">
                  <c:v>1067.5372552238937</c:v>
                </c:pt>
                <c:pt idx="96">
                  <c:v>965.78389287547623</c:v>
                </c:pt>
                <c:pt idx="97">
                  <c:v>1082.0230078862328</c:v>
                </c:pt>
                <c:pt idx="98">
                  <c:v>1146.6028621070163</c:v>
                </c:pt>
                <c:pt idx="99">
                  <c:v>987.57608306831344</c:v>
                </c:pt>
                <c:pt idx="100">
                  <c:v>1008.6756066654007</c:v>
                </c:pt>
                <c:pt idx="101">
                  <c:v>1113.4653047449381</c:v>
                </c:pt>
                <c:pt idx="102">
                  <c:v>1266.2460799302273</c:v>
                </c:pt>
                <c:pt idx="103">
                  <c:v>969.19845213851511</c:v>
                </c:pt>
                <c:pt idx="104">
                  <c:v>684.34371292016988</c:v>
                </c:pt>
                <c:pt idx="105">
                  <c:v>892.63404390760866</c:v>
                </c:pt>
                <c:pt idx="106">
                  <c:v>943.79643160025068</c:v>
                </c:pt>
                <c:pt idx="107">
                  <c:v>803.9528029512079</c:v>
                </c:pt>
                <c:pt idx="108">
                  <c:v>855.41591830666209</c:v>
                </c:pt>
                <c:pt idx="109">
                  <c:v>879.90466217892697</c:v>
                </c:pt>
                <c:pt idx="110">
                  <c:v>991.94768607740957</c:v>
                </c:pt>
                <c:pt idx="111">
                  <c:v>849.33213291522065</c:v>
                </c:pt>
                <c:pt idx="112">
                  <c:v>1065.7185379254738</c:v>
                </c:pt>
                <c:pt idx="113">
                  <c:v>1231.3606664513816</c:v>
                </c:pt>
                <c:pt idx="114">
                  <c:v>1283.7862093424437</c:v>
                </c:pt>
                <c:pt idx="115">
                  <c:v>1562.0822526624718</c:v>
                </c:pt>
                <c:pt idx="116">
                  <c:v>2023.2431073829239</c:v>
                </c:pt>
                <c:pt idx="117">
                  <c:v>1898.334232922952</c:v>
                </c:pt>
                <c:pt idx="118">
                  <c:v>2139.4206793755429</c:v>
                </c:pt>
                <c:pt idx="119">
                  <c:v>2501.5774045606299</c:v>
                </c:pt>
                <c:pt idx="120">
                  <c:v>2348.166601560667</c:v>
                </c:pt>
                <c:pt idx="121">
                  <c:v>3020.0164250639</c:v>
                </c:pt>
                <c:pt idx="122">
                  <c:v>3151.1609476504559</c:v>
                </c:pt>
                <c:pt idx="123">
                  <c:v>3433.479032518705</c:v>
                </c:pt>
                <c:pt idx="124">
                  <c:v>3378.6443548943566</c:v>
                </c:pt>
                <c:pt idx="125">
                  <c:v>4450.8827371870357</c:v>
                </c:pt>
                <c:pt idx="126">
                  <c:v>5502.0450836812706</c:v>
                </c:pt>
                <c:pt idx="127">
                  <c:v>6929.1583953727086</c:v>
                </c:pt>
                <c:pt idx="128">
                  <c:v>8963.1466486585086</c:v>
                </c:pt>
                <c:pt idx="129">
                  <c:v>10083.330051690358</c:v>
                </c:pt>
                <c:pt idx="130">
                  <c:v>9213.738411019347</c:v>
                </c:pt>
                <c:pt idx="131">
                  <c:v>7882.3035894015447</c:v>
                </c:pt>
                <c:pt idx="132">
                  <c:v>6136.5583517311215</c:v>
                </c:pt>
                <c:pt idx="133">
                  <c:v>7741.5217613569457</c:v>
                </c:pt>
                <c:pt idx="134">
                  <c:v>7973.8694667013215</c:v>
                </c:pt>
                <c:pt idx="135">
                  <c:v>8445.9471133496609</c:v>
                </c:pt>
                <c:pt idx="136">
                  <c:v>9382.5284241937024</c:v>
                </c:pt>
                <c:pt idx="137">
                  <c:v>8869.3224798998563</c:v>
                </c:pt>
                <c:pt idx="138">
                  <c:v>5707.4478693259107</c:v>
                </c:pt>
                <c:pt idx="139">
                  <c:v>7411.0141680592906</c:v>
                </c:pt>
                <c:pt idx="140">
                  <c:v>8487.0007676286277</c:v>
                </c:pt>
                <c:pt idx="141">
                  <c:v>8526.8123279473275</c:v>
                </c:pt>
                <c:pt idx="142">
                  <c:v>9754.7929625690795</c:v>
                </c:pt>
                <c:pt idx="143">
                  <c:v>12062.402137690618</c:v>
                </c:pt>
                <c:pt idx="144">
                  <c:v>13700.533242274321</c:v>
                </c:pt>
                <c:pt idx="145">
                  <c:v>13049.80340116248</c:v>
                </c:pt>
                <c:pt idx="146">
                  <c:v>15419.495693509887</c:v>
                </c:pt>
                <c:pt idx="147">
                  <c:v>18882.491531000735</c:v>
                </c:pt>
                <c:pt idx="148">
                  <c:v>17711.247077582084</c:v>
                </c:pt>
                <c:pt idx="149">
                  <c:v>22146.295794696634</c:v>
                </c:pt>
                <c:pt idx="150">
                  <c:v>25742.384393233417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EB-A24E-BACB-067A3E30E458}"/>
            </c:ext>
          </c:extLst>
        </c:ser>
        <c:ser>
          <c:idx val="1"/>
          <c:order val="1"/>
          <c:tx>
            <c:strRef>
              <c:f>Data!$L$6</c:f>
              <c:strCache>
                <c:ptCount val="1"/>
                <c:pt idx="0">
                  <c:v>100% bonds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Data!$B$7:$B$157</c:f>
              <c:numCache>
                <c:formatCode>General</c:formatCode>
                <c:ptCount val="151"/>
                <c:pt idx="0">
                  <c:v>1871</c:v>
                </c:pt>
                <c:pt idx="1">
                  <c:v>1872</c:v>
                </c:pt>
                <c:pt idx="2">
                  <c:v>1873</c:v>
                </c:pt>
                <c:pt idx="3">
                  <c:v>1874</c:v>
                </c:pt>
                <c:pt idx="4">
                  <c:v>1875</c:v>
                </c:pt>
                <c:pt idx="5">
                  <c:v>1876</c:v>
                </c:pt>
                <c:pt idx="6">
                  <c:v>1877</c:v>
                </c:pt>
                <c:pt idx="7">
                  <c:v>1878</c:v>
                </c:pt>
                <c:pt idx="8">
                  <c:v>1879</c:v>
                </c:pt>
                <c:pt idx="9">
                  <c:v>1880</c:v>
                </c:pt>
                <c:pt idx="10">
                  <c:v>1881</c:v>
                </c:pt>
                <c:pt idx="11">
                  <c:v>1882</c:v>
                </c:pt>
                <c:pt idx="12">
                  <c:v>1883</c:v>
                </c:pt>
                <c:pt idx="13">
                  <c:v>1884</c:v>
                </c:pt>
                <c:pt idx="14">
                  <c:v>1885</c:v>
                </c:pt>
                <c:pt idx="15">
                  <c:v>1886</c:v>
                </c:pt>
                <c:pt idx="16">
                  <c:v>1887</c:v>
                </c:pt>
                <c:pt idx="17">
                  <c:v>1888</c:v>
                </c:pt>
                <c:pt idx="18">
                  <c:v>1889</c:v>
                </c:pt>
                <c:pt idx="19">
                  <c:v>1890</c:v>
                </c:pt>
                <c:pt idx="20">
                  <c:v>1891</c:v>
                </c:pt>
                <c:pt idx="21">
                  <c:v>1892</c:v>
                </c:pt>
                <c:pt idx="22">
                  <c:v>1893</c:v>
                </c:pt>
                <c:pt idx="23">
                  <c:v>1894</c:v>
                </c:pt>
                <c:pt idx="24">
                  <c:v>1895</c:v>
                </c:pt>
                <c:pt idx="25">
                  <c:v>1896</c:v>
                </c:pt>
                <c:pt idx="26">
                  <c:v>1897</c:v>
                </c:pt>
                <c:pt idx="27">
                  <c:v>1898</c:v>
                </c:pt>
                <c:pt idx="28">
                  <c:v>1899</c:v>
                </c:pt>
                <c:pt idx="29">
                  <c:v>1900</c:v>
                </c:pt>
                <c:pt idx="30">
                  <c:v>1901</c:v>
                </c:pt>
                <c:pt idx="31">
                  <c:v>1902</c:v>
                </c:pt>
                <c:pt idx="32">
                  <c:v>1903</c:v>
                </c:pt>
                <c:pt idx="33">
                  <c:v>1904</c:v>
                </c:pt>
                <c:pt idx="34">
                  <c:v>1905</c:v>
                </c:pt>
                <c:pt idx="35">
                  <c:v>1906</c:v>
                </c:pt>
                <c:pt idx="36">
                  <c:v>1907</c:v>
                </c:pt>
                <c:pt idx="37">
                  <c:v>1908</c:v>
                </c:pt>
                <c:pt idx="38">
                  <c:v>1909</c:v>
                </c:pt>
                <c:pt idx="39">
                  <c:v>1910</c:v>
                </c:pt>
                <c:pt idx="40">
                  <c:v>1911</c:v>
                </c:pt>
                <c:pt idx="41">
                  <c:v>1912</c:v>
                </c:pt>
                <c:pt idx="42">
                  <c:v>1913</c:v>
                </c:pt>
                <c:pt idx="43">
                  <c:v>1914</c:v>
                </c:pt>
                <c:pt idx="44">
                  <c:v>1915</c:v>
                </c:pt>
                <c:pt idx="45">
                  <c:v>1916</c:v>
                </c:pt>
                <c:pt idx="46">
                  <c:v>1917</c:v>
                </c:pt>
                <c:pt idx="47">
                  <c:v>1918</c:v>
                </c:pt>
                <c:pt idx="48">
                  <c:v>1919</c:v>
                </c:pt>
                <c:pt idx="49">
                  <c:v>1920</c:v>
                </c:pt>
                <c:pt idx="50">
                  <c:v>1921</c:v>
                </c:pt>
                <c:pt idx="51">
                  <c:v>1922</c:v>
                </c:pt>
                <c:pt idx="52">
                  <c:v>1923</c:v>
                </c:pt>
                <c:pt idx="53">
                  <c:v>1924</c:v>
                </c:pt>
                <c:pt idx="54">
                  <c:v>1925</c:v>
                </c:pt>
                <c:pt idx="55">
                  <c:v>1926</c:v>
                </c:pt>
                <c:pt idx="56">
                  <c:v>1927</c:v>
                </c:pt>
                <c:pt idx="57">
                  <c:v>1928</c:v>
                </c:pt>
                <c:pt idx="58">
                  <c:v>1929</c:v>
                </c:pt>
                <c:pt idx="59">
                  <c:v>1930</c:v>
                </c:pt>
                <c:pt idx="60">
                  <c:v>1931</c:v>
                </c:pt>
                <c:pt idx="61">
                  <c:v>1932</c:v>
                </c:pt>
                <c:pt idx="62">
                  <c:v>1933</c:v>
                </c:pt>
                <c:pt idx="63">
                  <c:v>1934</c:v>
                </c:pt>
                <c:pt idx="64">
                  <c:v>1935</c:v>
                </c:pt>
                <c:pt idx="65">
                  <c:v>1936</c:v>
                </c:pt>
                <c:pt idx="66">
                  <c:v>1937</c:v>
                </c:pt>
                <c:pt idx="67">
                  <c:v>1938</c:v>
                </c:pt>
                <c:pt idx="68">
                  <c:v>1939</c:v>
                </c:pt>
                <c:pt idx="69">
                  <c:v>1940</c:v>
                </c:pt>
                <c:pt idx="70">
                  <c:v>1941</c:v>
                </c:pt>
                <c:pt idx="71">
                  <c:v>1942</c:v>
                </c:pt>
                <c:pt idx="72">
                  <c:v>1943</c:v>
                </c:pt>
                <c:pt idx="73">
                  <c:v>1944</c:v>
                </c:pt>
                <c:pt idx="74">
                  <c:v>1945</c:v>
                </c:pt>
                <c:pt idx="75">
                  <c:v>1946</c:v>
                </c:pt>
                <c:pt idx="76">
                  <c:v>1947</c:v>
                </c:pt>
                <c:pt idx="77">
                  <c:v>1948</c:v>
                </c:pt>
                <c:pt idx="78">
                  <c:v>1949</c:v>
                </c:pt>
                <c:pt idx="79">
                  <c:v>1950</c:v>
                </c:pt>
                <c:pt idx="80">
                  <c:v>1951</c:v>
                </c:pt>
                <c:pt idx="81">
                  <c:v>1952</c:v>
                </c:pt>
                <c:pt idx="82">
                  <c:v>1953</c:v>
                </c:pt>
                <c:pt idx="83">
                  <c:v>1954</c:v>
                </c:pt>
                <c:pt idx="84">
                  <c:v>1955</c:v>
                </c:pt>
                <c:pt idx="85">
                  <c:v>1956</c:v>
                </c:pt>
                <c:pt idx="86">
                  <c:v>1957</c:v>
                </c:pt>
                <c:pt idx="87">
                  <c:v>1958</c:v>
                </c:pt>
                <c:pt idx="88">
                  <c:v>1959</c:v>
                </c:pt>
                <c:pt idx="89">
                  <c:v>1960</c:v>
                </c:pt>
                <c:pt idx="90">
                  <c:v>1961</c:v>
                </c:pt>
                <c:pt idx="91">
                  <c:v>1962</c:v>
                </c:pt>
                <c:pt idx="92">
                  <c:v>1963</c:v>
                </c:pt>
                <c:pt idx="93">
                  <c:v>1964</c:v>
                </c:pt>
                <c:pt idx="94">
                  <c:v>1965</c:v>
                </c:pt>
                <c:pt idx="95">
                  <c:v>1966</c:v>
                </c:pt>
                <c:pt idx="96">
                  <c:v>1967</c:v>
                </c:pt>
                <c:pt idx="97">
                  <c:v>1968</c:v>
                </c:pt>
                <c:pt idx="98">
                  <c:v>1969</c:v>
                </c:pt>
                <c:pt idx="99">
                  <c:v>1970</c:v>
                </c:pt>
                <c:pt idx="100">
                  <c:v>1971</c:v>
                </c:pt>
                <c:pt idx="101">
                  <c:v>1972</c:v>
                </c:pt>
                <c:pt idx="102">
                  <c:v>1973</c:v>
                </c:pt>
                <c:pt idx="103">
                  <c:v>1974</c:v>
                </c:pt>
                <c:pt idx="104">
                  <c:v>1975</c:v>
                </c:pt>
                <c:pt idx="105">
                  <c:v>1976</c:v>
                </c:pt>
                <c:pt idx="106">
                  <c:v>1977</c:v>
                </c:pt>
                <c:pt idx="107">
                  <c:v>1978</c:v>
                </c:pt>
                <c:pt idx="108">
                  <c:v>1979</c:v>
                </c:pt>
                <c:pt idx="109">
                  <c:v>1980</c:v>
                </c:pt>
                <c:pt idx="110">
                  <c:v>1981</c:v>
                </c:pt>
                <c:pt idx="111">
                  <c:v>1982</c:v>
                </c:pt>
                <c:pt idx="112">
                  <c:v>1983</c:v>
                </c:pt>
                <c:pt idx="113">
                  <c:v>1984</c:v>
                </c:pt>
                <c:pt idx="114">
                  <c:v>1985</c:v>
                </c:pt>
                <c:pt idx="115">
                  <c:v>1986</c:v>
                </c:pt>
                <c:pt idx="116">
                  <c:v>1987</c:v>
                </c:pt>
                <c:pt idx="117">
                  <c:v>1988</c:v>
                </c:pt>
                <c:pt idx="118">
                  <c:v>1989</c:v>
                </c:pt>
                <c:pt idx="119">
                  <c:v>1990</c:v>
                </c:pt>
                <c:pt idx="120">
                  <c:v>1991</c:v>
                </c:pt>
                <c:pt idx="121">
                  <c:v>1992</c:v>
                </c:pt>
                <c:pt idx="122">
                  <c:v>1993</c:v>
                </c:pt>
                <c:pt idx="123">
                  <c:v>1994</c:v>
                </c:pt>
                <c:pt idx="124">
                  <c:v>1995</c:v>
                </c:pt>
                <c:pt idx="125">
                  <c:v>1996</c:v>
                </c:pt>
                <c:pt idx="126">
                  <c:v>1997</c:v>
                </c:pt>
                <c:pt idx="127">
                  <c:v>1998</c:v>
                </c:pt>
                <c:pt idx="128">
                  <c:v>1999</c:v>
                </c:pt>
                <c:pt idx="129">
                  <c:v>2000</c:v>
                </c:pt>
                <c:pt idx="130">
                  <c:v>2001</c:v>
                </c:pt>
                <c:pt idx="131">
                  <c:v>2002</c:v>
                </c:pt>
                <c:pt idx="132">
                  <c:v>2003</c:v>
                </c:pt>
                <c:pt idx="133">
                  <c:v>2004</c:v>
                </c:pt>
                <c:pt idx="134">
                  <c:v>2005</c:v>
                </c:pt>
                <c:pt idx="135">
                  <c:v>2006</c:v>
                </c:pt>
                <c:pt idx="136">
                  <c:v>2007</c:v>
                </c:pt>
                <c:pt idx="137">
                  <c:v>2008</c:v>
                </c:pt>
                <c:pt idx="138">
                  <c:v>2009</c:v>
                </c:pt>
                <c:pt idx="139">
                  <c:v>2010</c:v>
                </c:pt>
                <c:pt idx="140">
                  <c:v>2011</c:v>
                </c:pt>
                <c:pt idx="141">
                  <c:v>2012</c:v>
                </c:pt>
                <c:pt idx="142">
                  <c:v>2013</c:v>
                </c:pt>
                <c:pt idx="143">
                  <c:v>2014</c:v>
                </c:pt>
                <c:pt idx="144">
                  <c:v>2015</c:v>
                </c:pt>
                <c:pt idx="145">
                  <c:v>2016</c:v>
                </c:pt>
                <c:pt idx="146">
                  <c:v>2017</c:v>
                </c:pt>
                <c:pt idx="147">
                  <c:v>2018</c:v>
                </c:pt>
                <c:pt idx="148">
                  <c:v>2019</c:v>
                </c:pt>
                <c:pt idx="149">
                  <c:v>2020</c:v>
                </c:pt>
                <c:pt idx="150">
                  <c:v>2021</c:v>
                </c:pt>
              </c:numCache>
            </c:numRef>
          </c:cat>
          <c:val>
            <c:numRef>
              <c:f>Data!$L$7:$L$157</c:f>
              <c:numCache>
                <c:formatCode>_("$"* #,##0.00_);_("$"* \(#,##0.00\);_("$"* "-"??_);_(@_)</c:formatCode>
                <c:ptCount val="151"/>
                <c:pt idx="0">
                  <c:v>1</c:v>
                </c:pt>
                <c:pt idx="1">
                  <c:v>1.0356704833401311</c:v>
                </c:pt>
                <c:pt idx="2">
                  <c:v>1.0517872485150761</c:v>
                </c:pt>
                <c:pt idx="3">
                  <c:v>1.1724874567369146</c:v>
                </c:pt>
                <c:pt idx="4">
                  <c:v>1.369311697359787</c:v>
                </c:pt>
                <c:pt idx="5">
                  <c:v>1.5839073864861759</c:v>
                </c:pt>
                <c:pt idx="6">
                  <c:v>1.6610679219869884</c:v>
                </c:pt>
                <c:pt idx="7">
                  <c:v>2.0759026922234458</c:v>
                </c:pt>
                <c:pt idx="8">
                  <c:v>2.4390644525498386</c:v>
                </c:pt>
                <c:pt idx="9">
                  <c:v>2.14035248912979</c:v>
                </c:pt>
                <c:pt idx="10">
                  <c:v>2.4223063672771534</c:v>
                </c:pt>
                <c:pt idx="11">
                  <c:v>2.3401448572336028</c:v>
                </c:pt>
                <c:pt idx="12">
                  <c:v>2.4705453011722218</c:v>
                </c:pt>
                <c:pt idx="13">
                  <c:v>2.775206477361686</c:v>
                </c:pt>
                <c:pt idx="14">
                  <c:v>3.2333747014747649</c:v>
                </c:pt>
                <c:pt idx="15">
                  <c:v>3.5100427479843788</c:v>
                </c:pt>
                <c:pt idx="16">
                  <c:v>3.5873521530383274</c:v>
                </c:pt>
                <c:pt idx="17">
                  <c:v>3.5052515322032578</c:v>
                </c:pt>
                <c:pt idx="18">
                  <c:v>3.8756871353847933</c:v>
                </c:pt>
                <c:pt idx="19">
                  <c:v>4.2221190609681001</c:v>
                </c:pt>
                <c:pt idx="20">
                  <c:v>4.1955837893125647</c:v>
                </c:pt>
                <c:pt idx="21">
                  <c:v>4.6397505750525125</c:v>
                </c:pt>
                <c:pt idx="22">
                  <c:v>4.4098534317855824</c:v>
                </c:pt>
                <c:pt idx="23">
                  <c:v>5.2981460010668524</c:v>
                </c:pt>
                <c:pt idx="24">
                  <c:v>5.8456881933948273</c:v>
                </c:pt>
                <c:pt idx="25">
                  <c:v>5.8993295543559379</c:v>
                </c:pt>
                <c:pt idx="26">
                  <c:v>6.3951594917623362</c:v>
                </c:pt>
                <c:pt idx="27">
                  <c:v>6.4525422892690214</c:v>
                </c:pt>
                <c:pt idx="28">
                  <c:v>6.7108705670228153</c:v>
                </c:pt>
                <c:pt idx="29">
                  <c:v>5.8973807054677776</c:v>
                </c:pt>
                <c:pt idx="30">
                  <c:v>6.2612403151929596</c:v>
                </c:pt>
                <c:pt idx="31">
                  <c:v>6.2621225616623901</c:v>
                </c:pt>
                <c:pt idx="32">
                  <c:v>5.8396210259463945</c:v>
                </c:pt>
                <c:pt idx="33">
                  <c:v>6.2627732980656683</c:v>
                </c:pt>
                <c:pt idx="34">
                  <c:v>6.2935292619799208</c:v>
                </c:pt>
                <c:pt idx="35">
                  <c:v>6.541875320595091</c:v>
                </c:pt>
                <c:pt idx="36">
                  <c:v>6.3574226320585474</c:v>
                </c:pt>
                <c:pt idx="37">
                  <c:v>6.6355158611633103</c:v>
                </c:pt>
                <c:pt idx="38">
                  <c:v>6.7340649435135012</c:v>
                </c:pt>
                <c:pt idx="39">
                  <c:v>6.2462737929116017</c:v>
                </c:pt>
                <c:pt idx="40">
                  <c:v>6.9261788728314944</c:v>
                </c:pt>
                <c:pt idx="41">
                  <c:v>7.2651616517011339</c:v>
                </c:pt>
                <c:pt idx="42">
                  <c:v>6.8159763978240502</c:v>
                </c:pt>
                <c:pt idx="43">
                  <c:v>7.1380576578921868</c:v>
                </c:pt>
                <c:pt idx="44">
                  <c:v>7.3223128063004781</c:v>
                </c:pt>
                <c:pt idx="45">
                  <c:v>7.5269052586847689</c:v>
                </c:pt>
                <c:pt idx="46">
                  <c:v>6.8714963216044458</c:v>
                </c:pt>
                <c:pt idx="47">
                  <c:v>5.8386179104179723</c:v>
                </c:pt>
                <c:pt idx="48">
                  <c:v>5.2124258605256868</c:v>
                </c:pt>
                <c:pt idx="49">
                  <c:v>4.5012060111208196</c:v>
                </c:pt>
                <c:pt idx="50">
                  <c:v>4.7628178766250144</c:v>
                </c:pt>
                <c:pt idx="51">
                  <c:v>5.9737848985309485</c:v>
                </c:pt>
                <c:pt idx="52">
                  <c:v>6.2444881517430684</c:v>
                </c:pt>
                <c:pt idx="53">
                  <c:v>6.4799562018917714</c:v>
                </c:pt>
                <c:pt idx="54">
                  <c:v>6.8527726491258143</c:v>
                </c:pt>
                <c:pt idx="55">
                  <c:v>6.9803422993737261</c:v>
                </c:pt>
                <c:pt idx="56">
                  <c:v>7.608223751785208</c:v>
                </c:pt>
                <c:pt idx="57">
                  <c:v>7.9635352984430039</c:v>
                </c:pt>
                <c:pt idx="58">
                  <c:v>8.1532148288908797</c:v>
                </c:pt>
                <c:pt idx="59">
                  <c:v>8.6612971513859893</c:v>
                </c:pt>
                <c:pt idx="60">
                  <c:v>9.5878610571447229</c:v>
                </c:pt>
                <c:pt idx="61">
                  <c:v>10.730530344250985</c:v>
                </c:pt>
                <c:pt idx="62">
                  <c:v>12.705583951645881</c:v>
                </c:pt>
                <c:pt idx="63">
                  <c:v>13.030662820465091</c:v>
                </c:pt>
                <c:pt idx="64">
                  <c:v>13.401342194368528</c:v>
                </c:pt>
                <c:pt idx="65">
                  <c:v>13.737230811798378</c:v>
                </c:pt>
                <c:pt idx="66">
                  <c:v>13.771556533237922</c:v>
                </c:pt>
                <c:pt idx="67">
                  <c:v>14.185273158917363</c:v>
                </c:pt>
                <c:pt idx="68">
                  <c:v>15.008078798680392</c:v>
                </c:pt>
                <c:pt idx="69">
                  <c:v>15.672662210584338</c:v>
                </c:pt>
                <c:pt idx="70">
                  <c:v>16.147274715717863</c:v>
                </c:pt>
                <c:pt idx="71">
                  <c:v>14.164435890319821</c:v>
                </c:pt>
                <c:pt idx="72">
                  <c:v>13.474847212560329</c:v>
                </c:pt>
                <c:pt idx="73">
                  <c:v>13.403445424128394</c:v>
                </c:pt>
                <c:pt idx="74">
                  <c:v>13.554527945654508</c:v>
                </c:pt>
                <c:pt idx="75">
                  <c:v>13.78082332129164</c:v>
                </c:pt>
                <c:pt idx="76">
                  <c:v>11.863593393768291</c:v>
                </c:pt>
                <c:pt idx="77">
                  <c:v>10.833366132813126</c:v>
                </c:pt>
                <c:pt idx="78">
                  <c:v>11.081570353671712</c:v>
                </c:pt>
                <c:pt idx="79">
                  <c:v>11.57186507413207</c:v>
                </c:pt>
                <c:pt idx="80">
                  <c:v>10.73156204109759</c:v>
                </c:pt>
                <c:pt idx="81">
                  <c:v>10.458273462892075</c:v>
                </c:pt>
                <c:pt idx="82">
                  <c:v>10.57091487489514</c:v>
                </c:pt>
                <c:pt idx="83">
                  <c:v>11.082841653393155</c:v>
                </c:pt>
                <c:pt idx="84">
                  <c:v>11.30681988500934</c:v>
                </c:pt>
                <c:pt idx="85">
                  <c:v>11.298215716879279</c:v>
                </c:pt>
                <c:pt idx="86">
                  <c:v>10.79670254286761</c:v>
                </c:pt>
                <c:pt idx="87">
                  <c:v>11.140784615417511</c:v>
                </c:pt>
                <c:pt idx="88">
                  <c:v>10.506370064988902</c:v>
                </c:pt>
                <c:pt idx="89">
                  <c:v>10.264122154789975</c:v>
                </c:pt>
                <c:pt idx="90">
                  <c:v>11.282455004815773</c:v>
                </c:pt>
                <c:pt idx="91">
                  <c:v>11.422819067674032</c:v>
                </c:pt>
                <c:pt idx="92">
                  <c:v>11.96651804980651</c:v>
                </c:pt>
                <c:pt idx="93">
                  <c:v>11.917611788114082</c:v>
                </c:pt>
                <c:pt idx="94">
                  <c:v>12.286715717551241</c:v>
                </c:pt>
                <c:pt idx="95">
                  <c:v>12.16512266363041</c:v>
                </c:pt>
                <c:pt idx="96">
                  <c:v>12.373972032651942</c:v>
                </c:pt>
                <c:pt idx="97">
                  <c:v>11.662451324993292</c:v>
                </c:pt>
                <c:pt idx="98">
                  <c:v>11.370856267453744</c:v>
                </c:pt>
                <c:pt idx="99">
                  <c:v>10.097412439047687</c:v>
                </c:pt>
                <c:pt idx="100">
                  <c:v>11.503265087843113</c:v>
                </c:pt>
                <c:pt idx="101">
                  <c:v>12.090337338702527</c:v>
                </c:pt>
                <c:pt idx="102">
                  <c:v>11.950266353342119</c:v>
                </c:pt>
                <c:pt idx="103">
                  <c:v>11.254006539345379</c:v>
                </c:pt>
                <c:pt idx="104">
                  <c:v>10.468005624484331</c:v>
                </c:pt>
                <c:pt idx="105">
                  <c:v>10.440443187795003</c:v>
                </c:pt>
                <c:pt idx="106">
                  <c:v>11.100984028188194</c:v>
                </c:pt>
                <c:pt idx="107">
                  <c:v>10.620837167104364</c:v>
                </c:pt>
                <c:pt idx="108">
                  <c:v>9.7968856473269934</c:v>
                </c:pt>
                <c:pt idx="109">
                  <c:v>8.4891281428550638</c:v>
                </c:pt>
                <c:pt idx="110">
                  <c:v>7.6427176053549868</c:v>
                </c:pt>
                <c:pt idx="111">
                  <c:v>7.2451904835498038</c:v>
                </c:pt>
                <c:pt idx="112">
                  <c:v>10.003617369414805</c:v>
                </c:pt>
                <c:pt idx="113">
                  <c:v>9.9725535816990849</c:v>
                </c:pt>
                <c:pt idx="114">
                  <c:v>11.076712059329413</c:v>
                </c:pt>
                <c:pt idx="115">
                  <c:v>13.547294050074118</c:v>
                </c:pt>
                <c:pt idx="116">
                  <c:v>16.594324580558432</c:v>
                </c:pt>
                <c:pt idx="117">
                  <c:v>15.528646538247576</c:v>
                </c:pt>
                <c:pt idx="118">
                  <c:v>15.755584486950468</c:v>
                </c:pt>
                <c:pt idx="119">
                  <c:v>17.263138490784012</c:v>
                </c:pt>
                <c:pt idx="120">
                  <c:v>17.929616603442909</c:v>
                </c:pt>
                <c:pt idx="121">
                  <c:v>20.328210157124566</c:v>
                </c:pt>
                <c:pt idx="122">
                  <c:v>21.75905005530381</c:v>
                </c:pt>
                <c:pt idx="123">
                  <c:v>23.943923027307036</c:v>
                </c:pt>
                <c:pt idx="124">
                  <c:v>21.588636897667072</c:v>
                </c:pt>
                <c:pt idx="125">
                  <c:v>26.132680224299676</c:v>
                </c:pt>
                <c:pt idx="126">
                  <c:v>25.227189878771782</c:v>
                </c:pt>
                <c:pt idx="127">
                  <c:v>28.56602812070809</c:v>
                </c:pt>
                <c:pt idx="128">
                  <c:v>31.527578543663562</c:v>
                </c:pt>
                <c:pt idx="129">
                  <c:v>28.026248590901496</c:v>
                </c:pt>
                <c:pt idx="130">
                  <c:v>32.060223096875767</c:v>
                </c:pt>
                <c:pt idx="131">
                  <c:v>33.613009867657773</c:v>
                </c:pt>
                <c:pt idx="132">
                  <c:v>37.080537177687162</c:v>
                </c:pt>
                <c:pt idx="133">
                  <c:v>37.50786336773961</c:v>
                </c:pt>
                <c:pt idx="134">
                  <c:v>37.766846163516398</c:v>
                </c:pt>
                <c:pt idx="135">
                  <c:v>37.28807439047057</c:v>
                </c:pt>
                <c:pt idx="136">
                  <c:v>37.287741475929387</c:v>
                </c:pt>
                <c:pt idx="137">
                  <c:v>40.621548708280436</c:v>
                </c:pt>
                <c:pt idx="138">
                  <c:v>46.60788017671706</c:v>
                </c:pt>
                <c:pt idx="139">
                  <c:v>42.293231152403536</c:v>
                </c:pt>
                <c:pt idx="140">
                  <c:v>44.151453078433093</c:v>
                </c:pt>
                <c:pt idx="141">
                  <c:v>49.824884709754663</c:v>
                </c:pt>
                <c:pt idx="142">
                  <c:v>50.181775083068636</c:v>
                </c:pt>
                <c:pt idx="143">
                  <c:v>46.482176374067308</c:v>
                </c:pt>
                <c:pt idx="144">
                  <c:v>52.000730981533025</c:v>
                </c:pt>
                <c:pt idx="145">
                  <c:v>51.403620891290224</c:v>
                </c:pt>
                <c:pt idx="146">
                  <c:v>49.522036685233331</c:v>
                </c:pt>
                <c:pt idx="147">
                  <c:v>48.999971277655263</c:v>
                </c:pt>
                <c:pt idx="148">
                  <c:v>49.096910792719065</c:v>
                </c:pt>
                <c:pt idx="149">
                  <c:v>53.191601882673325</c:v>
                </c:pt>
                <c:pt idx="150">
                  <c:v>56.291598330461497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3EB-A24E-BACB-067A3E30E458}"/>
            </c:ext>
          </c:extLst>
        </c:ser>
        <c:ser>
          <c:idx val="2"/>
          <c:order val="2"/>
          <c:tx>
            <c:strRef>
              <c:f>Data!$M$6</c:f>
              <c:strCache>
                <c:ptCount val="1"/>
                <c:pt idx="0">
                  <c:v> 35/65 portfolio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Data!$B$7:$B$157</c:f>
              <c:numCache>
                <c:formatCode>General</c:formatCode>
                <c:ptCount val="151"/>
                <c:pt idx="0">
                  <c:v>1871</c:v>
                </c:pt>
                <c:pt idx="1">
                  <c:v>1872</c:v>
                </c:pt>
                <c:pt idx="2">
                  <c:v>1873</c:v>
                </c:pt>
                <c:pt idx="3">
                  <c:v>1874</c:v>
                </c:pt>
                <c:pt idx="4">
                  <c:v>1875</c:v>
                </c:pt>
                <c:pt idx="5">
                  <c:v>1876</c:v>
                </c:pt>
                <c:pt idx="6">
                  <c:v>1877</c:v>
                </c:pt>
                <c:pt idx="7">
                  <c:v>1878</c:v>
                </c:pt>
                <c:pt idx="8">
                  <c:v>1879</c:v>
                </c:pt>
                <c:pt idx="9">
                  <c:v>1880</c:v>
                </c:pt>
                <c:pt idx="10">
                  <c:v>1881</c:v>
                </c:pt>
                <c:pt idx="11">
                  <c:v>1882</c:v>
                </c:pt>
                <c:pt idx="12">
                  <c:v>1883</c:v>
                </c:pt>
                <c:pt idx="13">
                  <c:v>1884</c:v>
                </c:pt>
                <c:pt idx="14">
                  <c:v>1885</c:v>
                </c:pt>
                <c:pt idx="15">
                  <c:v>1886</c:v>
                </c:pt>
                <c:pt idx="16">
                  <c:v>1887</c:v>
                </c:pt>
                <c:pt idx="17">
                  <c:v>1888</c:v>
                </c:pt>
                <c:pt idx="18">
                  <c:v>1889</c:v>
                </c:pt>
                <c:pt idx="19">
                  <c:v>1890</c:v>
                </c:pt>
                <c:pt idx="20">
                  <c:v>1891</c:v>
                </c:pt>
                <c:pt idx="21">
                  <c:v>1892</c:v>
                </c:pt>
                <c:pt idx="22">
                  <c:v>1893</c:v>
                </c:pt>
                <c:pt idx="23">
                  <c:v>1894</c:v>
                </c:pt>
                <c:pt idx="24">
                  <c:v>1895</c:v>
                </c:pt>
                <c:pt idx="25">
                  <c:v>1896</c:v>
                </c:pt>
                <c:pt idx="26">
                  <c:v>1897</c:v>
                </c:pt>
                <c:pt idx="27">
                  <c:v>1898</c:v>
                </c:pt>
                <c:pt idx="28">
                  <c:v>1899</c:v>
                </c:pt>
                <c:pt idx="29">
                  <c:v>1900</c:v>
                </c:pt>
                <c:pt idx="30">
                  <c:v>1901</c:v>
                </c:pt>
                <c:pt idx="31">
                  <c:v>1902</c:v>
                </c:pt>
                <c:pt idx="32">
                  <c:v>1903</c:v>
                </c:pt>
                <c:pt idx="33">
                  <c:v>1904</c:v>
                </c:pt>
                <c:pt idx="34">
                  <c:v>1905</c:v>
                </c:pt>
                <c:pt idx="35">
                  <c:v>1906</c:v>
                </c:pt>
                <c:pt idx="36">
                  <c:v>1907</c:v>
                </c:pt>
                <c:pt idx="37">
                  <c:v>1908</c:v>
                </c:pt>
                <c:pt idx="38">
                  <c:v>1909</c:v>
                </c:pt>
                <c:pt idx="39">
                  <c:v>1910</c:v>
                </c:pt>
                <c:pt idx="40">
                  <c:v>1911</c:v>
                </c:pt>
                <c:pt idx="41">
                  <c:v>1912</c:v>
                </c:pt>
                <c:pt idx="42">
                  <c:v>1913</c:v>
                </c:pt>
                <c:pt idx="43">
                  <c:v>1914</c:v>
                </c:pt>
                <c:pt idx="44">
                  <c:v>1915</c:v>
                </c:pt>
                <c:pt idx="45">
                  <c:v>1916</c:v>
                </c:pt>
                <c:pt idx="46">
                  <c:v>1917</c:v>
                </c:pt>
                <c:pt idx="47">
                  <c:v>1918</c:v>
                </c:pt>
                <c:pt idx="48">
                  <c:v>1919</c:v>
                </c:pt>
                <c:pt idx="49">
                  <c:v>1920</c:v>
                </c:pt>
                <c:pt idx="50">
                  <c:v>1921</c:v>
                </c:pt>
                <c:pt idx="51">
                  <c:v>1922</c:v>
                </c:pt>
                <c:pt idx="52">
                  <c:v>1923</c:v>
                </c:pt>
                <c:pt idx="53">
                  <c:v>1924</c:v>
                </c:pt>
                <c:pt idx="54">
                  <c:v>1925</c:v>
                </c:pt>
                <c:pt idx="55">
                  <c:v>1926</c:v>
                </c:pt>
                <c:pt idx="56">
                  <c:v>1927</c:v>
                </c:pt>
                <c:pt idx="57">
                  <c:v>1928</c:v>
                </c:pt>
                <c:pt idx="58">
                  <c:v>1929</c:v>
                </c:pt>
                <c:pt idx="59">
                  <c:v>1930</c:v>
                </c:pt>
                <c:pt idx="60">
                  <c:v>1931</c:v>
                </c:pt>
                <c:pt idx="61">
                  <c:v>1932</c:v>
                </c:pt>
                <c:pt idx="62">
                  <c:v>1933</c:v>
                </c:pt>
                <c:pt idx="63">
                  <c:v>1934</c:v>
                </c:pt>
                <c:pt idx="64">
                  <c:v>1935</c:v>
                </c:pt>
                <c:pt idx="65">
                  <c:v>1936</c:v>
                </c:pt>
                <c:pt idx="66">
                  <c:v>1937</c:v>
                </c:pt>
                <c:pt idx="67">
                  <c:v>1938</c:v>
                </c:pt>
                <c:pt idx="68">
                  <c:v>1939</c:v>
                </c:pt>
                <c:pt idx="69">
                  <c:v>1940</c:v>
                </c:pt>
                <c:pt idx="70">
                  <c:v>1941</c:v>
                </c:pt>
                <c:pt idx="71">
                  <c:v>1942</c:v>
                </c:pt>
                <c:pt idx="72">
                  <c:v>1943</c:v>
                </c:pt>
                <c:pt idx="73">
                  <c:v>1944</c:v>
                </c:pt>
                <c:pt idx="74">
                  <c:v>1945</c:v>
                </c:pt>
                <c:pt idx="75">
                  <c:v>1946</c:v>
                </c:pt>
                <c:pt idx="76">
                  <c:v>1947</c:v>
                </c:pt>
                <c:pt idx="77">
                  <c:v>1948</c:v>
                </c:pt>
                <c:pt idx="78">
                  <c:v>1949</c:v>
                </c:pt>
                <c:pt idx="79">
                  <c:v>1950</c:v>
                </c:pt>
                <c:pt idx="80">
                  <c:v>1951</c:v>
                </c:pt>
                <c:pt idx="81">
                  <c:v>1952</c:v>
                </c:pt>
                <c:pt idx="82">
                  <c:v>1953</c:v>
                </c:pt>
                <c:pt idx="83">
                  <c:v>1954</c:v>
                </c:pt>
                <c:pt idx="84">
                  <c:v>1955</c:v>
                </c:pt>
                <c:pt idx="85">
                  <c:v>1956</c:v>
                </c:pt>
                <c:pt idx="86">
                  <c:v>1957</c:v>
                </c:pt>
                <c:pt idx="87">
                  <c:v>1958</c:v>
                </c:pt>
                <c:pt idx="88">
                  <c:v>1959</c:v>
                </c:pt>
                <c:pt idx="89">
                  <c:v>1960</c:v>
                </c:pt>
                <c:pt idx="90">
                  <c:v>1961</c:v>
                </c:pt>
                <c:pt idx="91">
                  <c:v>1962</c:v>
                </c:pt>
                <c:pt idx="92">
                  <c:v>1963</c:v>
                </c:pt>
                <c:pt idx="93">
                  <c:v>1964</c:v>
                </c:pt>
                <c:pt idx="94">
                  <c:v>1965</c:v>
                </c:pt>
                <c:pt idx="95">
                  <c:v>1966</c:v>
                </c:pt>
                <c:pt idx="96">
                  <c:v>1967</c:v>
                </c:pt>
                <c:pt idx="97">
                  <c:v>1968</c:v>
                </c:pt>
                <c:pt idx="98">
                  <c:v>1969</c:v>
                </c:pt>
                <c:pt idx="99">
                  <c:v>1970</c:v>
                </c:pt>
                <c:pt idx="100">
                  <c:v>1971</c:v>
                </c:pt>
                <c:pt idx="101">
                  <c:v>1972</c:v>
                </c:pt>
                <c:pt idx="102">
                  <c:v>1973</c:v>
                </c:pt>
                <c:pt idx="103">
                  <c:v>1974</c:v>
                </c:pt>
                <c:pt idx="104">
                  <c:v>1975</c:v>
                </c:pt>
                <c:pt idx="105">
                  <c:v>1976</c:v>
                </c:pt>
                <c:pt idx="106">
                  <c:v>1977</c:v>
                </c:pt>
                <c:pt idx="107">
                  <c:v>1978</c:v>
                </c:pt>
                <c:pt idx="108">
                  <c:v>1979</c:v>
                </c:pt>
                <c:pt idx="109">
                  <c:v>1980</c:v>
                </c:pt>
                <c:pt idx="110">
                  <c:v>1981</c:v>
                </c:pt>
                <c:pt idx="111">
                  <c:v>1982</c:v>
                </c:pt>
                <c:pt idx="112">
                  <c:v>1983</c:v>
                </c:pt>
                <c:pt idx="113">
                  <c:v>1984</c:v>
                </c:pt>
                <c:pt idx="114">
                  <c:v>1985</c:v>
                </c:pt>
                <c:pt idx="115">
                  <c:v>1986</c:v>
                </c:pt>
                <c:pt idx="116">
                  <c:v>1987</c:v>
                </c:pt>
                <c:pt idx="117">
                  <c:v>1988</c:v>
                </c:pt>
                <c:pt idx="118">
                  <c:v>1989</c:v>
                </c:pt>
                <c:pt idx="119">
                  <c:v>1990</c:v>
                </c:pt>
                <c:pt idx="120">
                  <c:v>1991</c:v>
                </c:pt>
                <c:pt idx="121">
                  <c:v>1992</c:v>
                </c:pt>
                <c:pt idx="122">
                  <c:v>1993</c:v>
                </c:pt>
                <c:pt idx="123">
                  <c:v>1994</c:v>
                </c:pt>
                <c:pt idx="124">
                  <c:v>1995</c:v>
                </c:pt>
                <c:pt idx="125">
                  <c:v>1996</c:v>
                </c:pt>
                <c:pt idx="126">
                  <c:v>1997</c:v>
                </c:pt>
                <c:pt idx="127">
                  <c:v>1998</c:v>
                </c:pt>
                <c:pt idx="128">
                  <c:v>1999</c:v>
                </c:pt>
                <c:pt idx="129">
                  <c:v>2000</c:v>
                </c:pt>
                <c:pt idx="130">
                  <c:v>2001</c:v>
                </c:pt>
                <c:pt idx="131">
                  <c:v>2002</c:v>
                </c:pt>
                <c:pt idx="132">
                  <c:v>2003</c:v>
                </c:pt>
                <c:pt idx="133">
                  <c:v>2004</c:v>
                </c:pt>
                <c:pt idx="134">
                  <c:v>2005</c:v>
                </c:pt>
                <c:pt idx="135">
                  <c:v>2006</c:v>
                </c:pt>
                <c:pt idx="136">
                  <c:v>2007</c:v>
                </c:pt>
                <c:pt idx="137">
                  <c:v>2008</c:v>
                </c:pt>
                <c:pt idx="138">
                  <c:v>2009</c:v>
                </c:pt>
                <c:pt idx="139">
                  <c:v>2010</c:v>
                </c:pt>
                <c:pt idx="140">
                  <c:v>2011</c:v>
                </c:pt>
                <c:pt idx="141">
                  <c:v>2012</c:v>
                </c:pt>
                <c:pt idx="142">
                  <c:v>2013</c:v>
                </c:pt>
                <c:pt idx="143">
                  <c:v>2014</c:v>
                </c:pt>
                <c:pt idx="144">
                  <c:v>2015</c:v>
                </c:pt>
                <c:pt idx="145">
                  <c:v>2016</c:v>
                </c:pt>
                <c:pt idx="146">
                  <c:v>2017</c:v>
                </c:pt>
                <c:pt idx="147">
                  <c:v>2018</c:v>
                </c:pt>
                <c:pt idx="148">
                  <c:v>2019</c:v>
                </c:pt>
                <c:pt idx="149">
                  <c:v>2020</c:v>
                </c:pt>
                <c:pt idx="150">
                  <c:v>2021</c:v>
                </c:pt>
              </c:numCache>
            </c:numRef>
          </c:cat>
          <c:val>
            <c:numRef>
              <c:f>Data!$M$7:$M$157</c:f>
              <c:numCache>
                <c:formatCode>_("$"* #,##0.00_);_("$"* \(#,##0.00\);_("$"* "-"??_);_(@_)</c:formatCode>
                <c:ptCount val="151"/>
                <c:pt idx="0">
                  <c:v>1</c:v>
                </c:pt>
                <c:pt idx="1">
                  <c:v>1.0718548227465887</c:v>
                </c:pt>
                <c:pt idx="2">
                  <c:v>1.1156392019164287</c:v>
                </c:pt>
                <c:pt idx="3">
                  <c:v>1.2068005947004918</c:v>
                </c:pt>
                <c:pt idx="4">
                  <c:v>1.3912814335142902</c:v>
                </c:pt>
                <c:pt idx="5">
                  <c:v>1.5905827286446377</c:v>
                </c:pt>
                <c:pt idx="6">
                  <c:v>1.5579080933651339</c:v>
                </c:pt>
                <c:pt idx="7">
                  <c:v>1.903353009692994</c:v>
                </c:pt>
                <c:pt idx="8">
                  <c:v>2.3170753665696013</c:v>
                </c:pt>
                <c:pt idx="9">
                  <c:v>2.3256292460858785</c:v>
                </c:pt>
                <c:pt idx="10">
                  <c:v>2.8044862271882129</c:v>
                </c:pt>
                <c:pt idx="11">
                  <c:v>2.6720472438377803</c:v>
                </c:pt>
                <c:pt idx="12">
                  <c:v>2.8210812699079435</c:v>
                </c:pt>
                <c:pt idx="13">
                  <c:v>3.0700300645883214</c:v>
                </c:pt>
                <c:pt idx="14">
                  <c:v>3.3747038970341463</c:v>
                </c:pt>
                <c:pt idx="15">
                  <c:v>3.9703080916771891</c:v>
                </c:pt>
                <c:pt idx="16">
                  <c:v>4.1930675984209973</c:v>
                </c:pt>
                <c:pt idx="17">
                  <c:v>4.055171183054096</c:v>
                </c:pt>
                <c:pt idx="18">
                  <c:v>4.4502426030773261</c:v>
                </c:pt>
                <c:pt idx="19">
                  <c:v>4.9022226269687259</c:v>
                </c:pt>
                <c:pt idx="20">
                  <c:v>4.7372609965711936</c:v>
                </c:pt>
                <c:pt idx="21">
                  <c:v>5.5043329034461346</c:v>
                </c:pt>
                <c:pt idx="22">
                  <c:v>5.2977925367585721</c:v>
                </c:pt>
                <c:pt idx="23">
                  <c:v>5.8729414876006176</c:v>
                </c:pt>
                <c:pt idx="24">
                  <c:v>6.433082920662005</c:v>
                </c:pt>
                <c:pt idx="25">
                  <c:v>6.5493409499323407</c:v>
                </c:pt>
                <c:pt idx="26">
                  <c:v>7.0505289490321319</c:v>
                </c:pt>
                <c:pt idx="27">
                  <c:v>7.5095275770562511</c:v>
                </c:pt>
                <c:pt idx="28">
                  <c:v>8.428271403755673</c:v>
                </c:pt>
                <c:pt idx="29">
                  <c:v>7.4305660101592519</c:v>
                </c:pt>
                <c:pt idx="30">
                  <c:v>8.3511252030403345</c:v>
                </c:pt>
                <c:pt idx="31">
                  <c:v>8.8366703601991929</c:v>
                </c:pt>
                <c:pt idx="32">
                  <c:v>8.4110484105070409</c:v>
                </c:pt>
                <c:pt idx="33">
                  <c:v>8.4164091023135263</c:v>
                </c:pt>
                <c:pt idx="34">
                  <c:v>9.3014821927781703</c:v>
                </c:pt>
                <c:pt idx="35">
                  <c:v>10.233662399959186</c:v>
                </c:pt>
                <c:pt idx="36">
                  <c:v>9.9160090559213447</c:v>
                </c:pt>
                <c:pt idx="37">
                  <c:v>9.4164756480477152</c:v>
                </c:pt>
                <c:pt idx="38">
                  <c:v>10.660048385579463</c:v>
                </c:pt>
                <c:pt idx="39">
                  <c:v>10.345277137432413</c:v>
                </c:pt>
                <c:pt idx="40">
                  <c:v>11.207355297571734</c:v>
                </c:pt>
                <c:pt idx="41">
                  <c:v>11.744269763839794</c:v>
                </c:pt>
                <c:pt idx="42">
                  <c:v>11.267999139610067</c:v>
                </c:pt>
                <c:pt idx="43">
                  <c:v>11.352110231545488</c:v>
                </c:pt>
                <c:pt idx="44">
                  <c:v>11.288061598544127</c:v>
                </c:pt>
                <c:pt idx="45">
                  <c:v>12.57693180336992</c:v>
                </c:pt>
                <c:pt idx="46">
                  <c:v>11.698177935946614</c:v>
                </c:pt>
                <c:pt idx="47">
                  <c:v>9.2482590550822827</c:v>
                </c:pt>
                <c:pt idx="48">
                  <c:v>8.6092444799443388</c:v>
                </c:pt>
                <c:pt idx="49">
                  <c:v>7.9141697857056501</c:v>
                </c:pt>
                <c:pt idx="50">
                  <c:v>7.8636143303728456</c:v>
                </c:pt>
                <c:pt idx="51">
                  <c:v>9.8171747584817215</c:v>
                </c:pt>
                <c:pt idx="52">
                  <c:v>11.133592321818533</c:v>
                </c:pt>
                <c:pt idx="53">
                  <c:v>11.500369573220818</c:v>
                </c:pt>
                <c:pt idx="54">
                  <c:v>13.021922090249543</c:v>
                </c:pt>
                <c:pt idx="55">
                  <c:v>14.166388338929581</c:v>
                </c:pt>
                <c:pt idx="56">
                  <c:v>15.694501359470035</c:v>
                </c:pt>
                <c:pt idx="57">
                  <c:v>18.299216429134649</c:v>
                </c:pt>
                <c:pt idx="58">
                  <c:v>21.743111669916861</c:v>
                </c:pt>
                <c:pt idx="59">
                  <c:v>21.906435830152066</c:v>
                </c:pt>
                <c:pt idx="60">
                  <c:v>22.134311604543839</c:v>
                </c:pt>
                <c:pt idx="61">
                  <c:v>20.902948922734243</c:v>
                </c:pt>
                <c:pt idx="62">
                  <c:v>23.697822604376992</c:v>
                </c:pt>
                <c:pt idx="63">
                  <c:v>28.496501039989248</c:v>
                </c:pt>
                <c:pt idx="64">
                  <c:v>27.955154819978951</c:v>
                </c:pt>
                <c:pt idx="65">
                  <c:v>33.567960672820789</c:v>
                </c:pt>
                <c:pt idx="66">
                  <c:v>37.134564014209971</c:v>
                </c:pt>
                <c:pt idx="67">
                  <c:v>33.627744844206894</c:v>
                </c:pt>
                <c:pt idx="68">
                  <c:v>37.125834700530802</c:v>
                </c:pt>
                <c:pt idx="69">
                  <c:v>38.687997559428474</c:v>
                </c:pt>
                <c:pt idx="70">
                  <c:v>38.072231848302494</c:v>
                </c:pt>
                <c:pt idx="71">
                  <c:v>32.589933812876922</c:v>
                </c:pt>
                <c:pt idx="72">
                  <c:v>33.03819841232999</c:v>
                </c:pt>
                <c:pt idx="73">
                  <c:v>35.245080913796713</c:v>
                </c:pt>
                <c:pt idx="74">
                  <c:v>37.600673304939548</c:v>
                </c:pt>
                <c:pt idx="75">
                  <c:v>42.785921482317981</c:v>
                </c:pt>
                <c:pt idx="76">
                  <c:v>35.092972356564808</c:v>
                </c:pt>
                <c:pt idx="77">
                  <c:v>32.265524638061315</c:v>
                </c:pt>
                <c:pt idx="78">
                  <c:v>33.671881263816424</c:v>
                </c:pt>
                <c:pt idx="79">
                  <c:v>37.010462881539617</c:v>
                </c:pt>
                <c:pt idx="80">
                  <c:v>38.438993053220194</c:v>
                </c:pt>
                <c:pt idx="81">
                  <c:v>40.06646689569591</c:v>
                </c:pt>
                <c:pt idx="82">
                  <c:v>42.346420990274233</c:v>
                </c:pt>
                <c:pt idx="83">
                  <c:v>43.957594567196573</c:v>
                </c:pt>
                <c:pt idx="84">
                  <c:v>51.908402008226005</c:v>
                </c:pt>
                <c:pt idx="85">
                  <c:v>57.053135191475896</c:v>
                </c:pt>
                <c:pt idx="86">
                  <c:v>56.161705937286598</c:v>
                </c:pt>
                <c:pt idx="87">
                  <c:v>55.53734680467948</c:v>
                </c:pt>
                <c:pt idx="88">
                  <c:v>60.953585126567283</c:v>
                </c:pt>
                <c:pt idx="89">
                  <c:v>61.436435710993862</c:v>
                </c:pt>
                <c:pt idx="90">
                  <c:v>66.421427653186868</c:v>
                </c:pt>
                <c:pt idx="91">
                  <c:v>71.213482501438676</c:v>
                </c:pt>
                <c:pt idx="92">
                  <c:v>72.454140302021514</c:v>
                </c:pt>
                <c:pt idx="93">
                  <c:v>77.14851639307814</c:v>
                </c:pt>
                <c:pt idx="94">
                  <c:v>82.721182678460607</c:v>
                </c:pt>
                <c:pt idx="95">
                  <c:v>84.944370271468685</c:v>
                </c:pt>
                <c:pt idx="96">
                  <c:v>83.058480237005384</c:v>
                </c:pt>
                <c:pt idx="97">
                  <c:v>83.452936232814551</c:v>
                </c:pt>
                <c:pt idx="98">
                  <c:v>83.83996130284747</c:v>
                </c:pt>
                <c:pt idx="99">
                  <c:v>73.667022585936721</c:v>
                </c:pt>
                <c:pt idx="100">
                  <c:v>80.884666020340575</c:v>
                </c:pt>
                <c:pt idx="101">
                  <c:v>86.508889649054382</c:v>
                </c:pt>
                <c:pt idx="102">
                  <c:v>90.011954997528122</c:v>
                </c:pt>
                <c:pt idx="103">
                  <c:v>79.212568968216942</c:v>
                </c:pt>
                <c:pt idx="104">
                  <c:v>67.468128529896276</c:v>
                </c:pt>
                <c:pt idx="105">
                  <c:v>74.539889345206049</c:v>
                </c:pt>
                <c:pt idx="106">
                  <c:v>79.10057891990968</c:v>
                </c:pt>
                <c:pt idx="107">
                  <c:v>72.774573240037967</c:v>
                </c:pt>
                <c:pt idx="108">
                  <c:v>70.735299429918825</c:v>
                </c:pt>
                <c:pt idx="109">
                  <c:v>65.30658914932954</c:v>
                </c:pt>
                <c:pt idx="110">
                  <c:v>63.984717846290991</c:v>
                </c:pt>
                <c:pt idx="111">
                  <c:v>58.601706577797572</c:v>
                </c:pt>
                <c:pt idx="112">
                  <c:v>78.329487861116576</c:v>
                </c:pt>
                <c:pt idx="113">
                  <c:v>82.432485258584819</c:v>
                </c:pt>
                <c:pt idx="114">
                  <c:v>89.593327657987331</c:v>
                </c:pt>
                <c:pt idx="115">
                  <c:v>109.38001693588578</c:v>
                </c:pt>
                <c:pt idx="116">
                  <c:v>136.67299662449025</c:v>
                </c:pt>
                <c:pt idx="117">
                  <c:v>128.01468522788289</c:v>
                </c:pt>
                <c:pt idx="118">
                  <c:v>134.92092741972871</c:v>
                </c:pt>
                <c:pt idx="119">
                  <c:v>151.30595975388781</c:v>
                </c:pt>
                <c:pt idx="120">
                  <c:v>151.85528893655666</c:v>
                </c:pt>
                <c:pt idx="121">
                  <c:v>180.26692130320711</c:v>
                </c:pt>
                <c:pt idx="122">
                  <c:v>191.254240149981</c:v>
                </c:pt>
                <c:pt idx="123">
                  <c:v>209.73418416500618</c:v>
                </c:pt>
                <c:pt idx="124">
                  <c:v>195.15176490846781</c:v>
                </c:pt>
                <c:pt idx="125">
                  <c:v>243.52777389766507</c:v>
                </c:pt>
                <c:pt idx="126">
                  <c:v>258.17279582837051</c:v>
                </c:pt>
                <c:pt idx="127">
                  <c:v>303.82047043872768</c:v>
                </c:pt>
                <c:pt idx="128">
                  <c:v>355.5085860466794</c:v>
                </c:pt>
                <c:pt idx="129">
                  <c:v>345.39626405052508</c:v>
                </c:pt>
                <c:pt idx="130">
                  <c:v>367.28538900788664</c:v>
                </c:pt>
                <c:pt idx="131">
                  <c:v>360.27201889713473</c:v>
                </c:pt>
                <c:pt idx="132">
                  <c:v>356.50263437639995</c:v>
                </c:pt>
                <c:pt idx="133">
                  <c:v>391.80717205940016</c:v>
                </c:pt>
                <c:pt idx="134">
                  <c:v>397.68142253905717</c:v>
                </c:pt>
                <c:pt idx="135">
                  <c:v>402.64488574363173</c:v>
                </c:pt>
                <c:pt idx="136">
                  <c:v>418.26997183600804</c:v>
                </c:pt>
                <c:pt idx="137">
                  <c:v>434.57021225149299</c:v>
                </c:pt>
                <c:pt idx="138">
                  <c:v>421.97461814099569</c:v>
                </c:pt>
                <c:pt idx="139">
                  <c:v>440.66629941469148</c:v>
                </c:pt>
                <c:pt idx="140">
                  <c:v>475.64393648819657</c:v>
                </c:pt>
                <c:pt idx="141">
                  <c:v>516.15280274557119</c:v>
                </c:pt>
                <c:pt idx="142">
                  <c:v>544.57258528673754</c:v>
                </c:pt>
                <c:pt idx="143">
                  <c:v>563.56508946454835</c:v>
                </c:pt>
                <c:pt idx="144">
                  <c:v>633.84296164804391</c:v>
                </c:pt>
                <c:pt idx="145">
                  <c:v>618.57520012349903</c:v>
                </c:pt>
                <c:pt idx="146">
                  <c:v>643.17175825463016</c:v>
                </c:pt>
                <c:pt idx="147">
                  <c:v>689.32099568563024</c:v>
                </c:pt>
                <c:pt idx="148">
                  <c:v>675.24237920526889</c:v>
                </c:pt>
                <c:pt idx="149">
                  <c:v>771.02762298008611</c:v>
                </c:pt>
                <c:pt idx="150">
                  <c:v>844.05508109680045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3EB-A24E-BACB-067A3E30E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145392"/>
        <c:axId val="1474630719"/>
      </c:lineChart>
      <c:catAx>
        <c:axId val="32314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4630719"/>
        <c:crosses val="autoZero"/>
        <c:auto val="1"/>
        <c:lblAlgn val="ctr"/>
        <c:lblOffset val="100"/>
        <c:noMultiLvlLbl val="0"/>
      </c:catAx>
      <c:valAx>
        <c:axId val="1474630719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145392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/>
  </c:chart>
  <c:txPr>
    <a:bodyPr/>
    <a:lstStyle/>
    <a:p>
      <a:pPr>
        <a:defRPr/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Annual Spending During</a:t>
            </a:r>
            <a:r>
              <a:rPr lang="en-US" sz="1600" baseline="0"/>
              <a:t> Retirement</a:t>
            </a:r>
            <a:br>
              <a:rPr lang="en-US" baseline="0"/>
            </a:br>
            <a:r>
              <a:rPr lang="en-US" sz="1600" baseline="0"/>
              <a:t>ABW with 2% expected spending growth</a:t>
            </a:r>
          </a:p>
          <a:p>
            <a:pPr>
              <a:defRPr/>
            </a:pPr>
            <a:r>
              <a:rPr lang="en-US" sz="1400" baseline="0"/>
              <a:t>35/65 portfolio, US historical data, 1871-2020 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1"/>
          <c:order val="0"/>
          <c:tx>
            <c:strRef>
              <c:f>'ABW range'!$Q$37</c:f>
              <c:strCache>
                <c:ptCount val="1"/>
                <c:pt idx="0">
                  <c:v>stacked 5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'ABW range'!$H$38:$H$67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'ABW range'!$Q$38:$Q$67</c:f>
              <c:numCache>
                <c:formatCode>_("$"* #,##0_);_("$"* \(#,##0\);_("$"* "-"??_);_(@_)</c:formatCode>
                <c:ptCount val="30"/>
                <c:pt idx="0">
                  <c:v>49181.643527405111</c:v>
                </c:pt>
                <c:pt idx="1">
                  <c:v>42178.320946848326</c:v>
                </c:pt>
                <c:pt idx="2">
                  <c:v>40309.968583597256</c:v>
                </c:pt>
                <c:pt idx="3">
                  <c:v>37337.192823764533</c:v>
                </c:pt>
                <c:pt idx="4">
                  <c:v>36593.643313119865</c:v>
                </c:pt>
                <c:pt idx="5">
                  <c:v>35746.670954557143</c:v>
                </c:pt>
                <c:pt idx="6">
                  <c:v>32583.231984702023</c:v>
                </c:pt>
                <c:pt idx="7">
                  <c:v>32845.330011381986</c:v>
                </c:pt>
                <c:pt idx="8">
                  <c:v>31725.328580086272</c:v>
                </c:pt>
                <c:pt idx="9">
                  <c:v>31598.781422161213</c:v>
                </c:pt>
                <c:pt idx="10">
                  <c:v>30782.341624260291</c:v>
                </c:pt>
                <c:pt idx="11">
                  <c:v>31078.06700021994</c:v>
                </c:pt>
                <c:pt idx="12">
                  <c:v>29778.463447832459</c:v>
                </c:pt>
                <c:pt idx="13">
                  <c:v>28451.564672138516</c:v>
                </c:pt>
                <c:pt idx="14">
                  <c:v>30353.605187305078</c:v>
                </c:pt>
                <c:pt idx="15">
                  <c:v>29958.593618889237</c:v>
                </c:pt>
                <c:pt idx="16">
                  <c:v>29700.251722218971</c:v>
                </c:pt>
                <c:pt idx="17">
                  <c:v>29303.268615255791</c:v>
                </c:pt>
                <c:pt idx="18">
                  <c:v>28415.992036135151</c:v>
                </c:pt>
                <c:pt idx="19">
                  <c:v>28847.052129822878</c:v>
                </c:pt>
                <c:pt idx="20">
                  <c:v>29451.120592376938</c:v>
                </c:pt>
                <c:pt idx="21">
                  <c:v>30457.220934410114</c:v>
                </c:pt>
                <c:pt idx="22">
                  <c:v>30710.597075970407</c:v>
                </c:pt>
                <c:pt idx="23">
                  <c:v>31310.801747608843</c:v>
                </c:pt>
                <c:pt idx="24">
                  <c:v>32087.109269164866</c:v>
                </c:pt>
                <c:pt idx="25">
                  <c:v>32550.685132432365</c:v>
                </c:pt>
                <c:pt idx="26">
                  <c:v>34362.945596105412</c:v>
                </c:pt>
                <c:pt idx="27">
                  <c:v>34337.398151662645</c:v>
                </c:pt>
                <c:pt idx="28">
                  <c:v>34889.201092976822</c:v>
                </c:pt>
                <c:pt idx="29">
                  <c:v>35484.913391862145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4F-A442-846B-3C3BD2B7F22B}"/>
            </c:ext>
          </c:extLst>
        </c:ser>
        <c:ser>
          <c:idx val="3"/>
          <c:order val="1"/>
          <c:tx>
            <c:strRef>
              <c:f>'ABW range'!$R$37</c:f>
              <c:strCache>
                <c:ptCount val="1"/>
                <c:pt idx="0">
                  <c:v>stacked 5-expected</c:v>
                </c:pt>
              </c:strCache>
            </c:strRef>
          </c:tx>
          <c:spPr>
            <a:solidFill>
              <a:srgbClr val="D6D5EF"/>
            </a:solidFill>
            <a:ln w="25400">
              <a:noFill/>
            </a:ln>
            <a:effectLst/>
          </c:spPr>
          <c:cat>
            <c:numRef>
              <c:f>'ABW range'!$H$38:$H$67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'ABW range'!$R$38:$R$67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7986.9554511048918</c:v>
                </c:pt>
                <c:pt idx="2">
                  <c:v>10858.613342315024</c:v>
                </c:pt>
                <c:pt idx="3">
                  <c:v>14854.76074066601</c:v>
                </c:pt>
                <c:pt idx="4">
                  <c:v>16642.149322599296</c:v>
                </c:pt>
                <c:pt idx="5">
                  <c:v>18553.83753387638</c:v>
                </c:pt>
                <c:pt idx="6">
                  <c:v>22803.286673500177</c:v>
                </c:pt>
                <c:pt idx="7">
                  <c:v>23648.919019984285</c:v>
                </c:pt>
                <c:pt idx="8">
                  <c:v>25898.80543190732</c:v>
                </c:pt>
                <c:pt idx="9">
                  <c:v>27177.835270072246</c:v>
                </c:pt>
                <c:pt idx="10">
                  <c:v>29169.807401817852</c:v>
                </c:pt>
                <c:pt idx="11">
                  <c:v>30073.125006379763</c:v>
                </c:pt>
                <c:pt idx="12">
                  <c:v>32595.752398899247</c:v>
                </c:pt>
                <c:pt idx="13">
                  <c:v>35170.135491527835</c:v>
                </c:pt>
                <c:pt idx="14">
                  <c:v>34540.528979634575</c:v>
                </c:pt>
                <c:pt idx="15">
                  <c:v>36233.423231389228</c:v>
                </c:pt>
                <c:pt idx="16">
                  <c:v>37815.605465065055</c:v>
                </c:pt>
                <c:pt idx="17">
                  <c:v>39562.905715773944</c:v>
                </c:pt>
                <c:pt idx="18">
                  <c:v>41827.505781515152</c:v>
                </c:pt>
                <c:pt idx="19">
                  <c:v>42801.315644180453</c:v>
                </c:pt>
                <c:pt idx="20">
                  <c:v>43630.214537106462</c:v>
                </c:pt>
                <c:pt idx="21">
                  <c:v>44085.740897662967</c:v>
                </c:pt>
                <c:pt idx="22">
                  <c:v>45323.22399274417</c:v>
                </c:pt>
                <c:pt idx="23">
                  <c:v>46243.69574248002</c:v>
                </c:pt>
                <c:pt idx="24">
                  <c:v>47018.478170725779</c:v>
                </c:pt>
                <c:pt idx="25">
                  <c:v>48137.014056256099</c:v>
                </c:pt>
                <c:pt idx="26">
                  <c:v>47938.507576356824</c:v>
                </c:pt>
                <c:pt idx="27">
                  <c:v>49610.084084248832</c:v>
                </c:pt>
                <c:pt idx="28">
                  <c:v>50737.230787652887</c:v>
                </c:pt>
                <c:pt idx="29">
                  <c:v>51854.047126380166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4F-A442-846B-3C3BD2B7F22B}"/>
            </c:ext>
          </c:extLst>
        </c:ser>
        <c:ser>
          <c:idx val="2"/>
          <c:order val="2"/>
          <c:tx>
            <c:strRef>
              <c:f>'ABW range'!$S$37</c:f>
              <c:strCache>
                <c:ptCount val="1"/>
                <c:pt idx="0">
                  <c:v>stacked expected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'ABW range'!$H$38:$H$67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'ABW range'!$S$38:$S$67</c:f>
              <c:numCache>
                <c:formatCode>_("$"* #,##0_);_("$"* \(#,##0\);_("$"* "-"??_);_(@_)</c:formatCode>
                <c:ptCount val="30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  <c:pt idx="10">
                  <c:v>1000</c:v>
                </c:pt>
                <c:pt idx="11">
                  <c:v>1000</c:v>
                </c:pt>
                <c:pt idx="12">
                  <c:v>1000</c:v>
                </c:pt>
                <c:pt idx="13">
                  <c:v>1000</c:v>
                </c:pt>
                <c:pt idx="14">
                  <c:v>1000</c:v>
                </c:pt>
                <c:pt idx="15">
                  <c:v>1000</c:v>
                </c:pt>
                <c:pt idx="16">
                  <c:v>1000</c:v>
                </c:pt>
                <c:pt idx="17">
                  <c:v>1000</c:v>
                </c:pt>
                <c:pt idx="18">
                  <c:v>1000</c:v>
                </c:pt>
                <c:pt idx="19">
                  <c:v>1000</c:v>
                </c:pt>
                <c:pt idx="20">
                  <c:v>1000</c:v>
                </c:pt>
                <c:pt idx="21">
                  <c:v>1000</c:v>
                </c:pt>
                <c:pt idx="22">
                  <c:v>1000</c:v>
                </c:pt>
                <c:pt idx="23">
                  <c:v>1000</c:v>
                </c:pt>
                <c:pt idx="24">
                  <c:v>1000</c:v>
                </c:pt>
                <c:pt idx="25">
                  <c:v>1000</c:v>
                </c:pt>
                <c:pt idx="26">
                  <c:v>1000</c:v>
                </c:pt>
                <c:pt idx="27">
                  <c:v>1000</c:v>
                </c:pt>
                <c:pt idx="28">
                  <c:v>1000</c:v>
                </c:pt>
                <c:pt idx="29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4F-A442-846B-3C3BD2B7F22B}"/>
            </c:ext>
          </c:extLst>
        </c:ser>
        <c:ser>
          <c:idx val="4"/>
          <c:order val="3"/>
          <c:tx>
            <c:strRef>
              <c:f>'ABW range'!$T$37</c:f>
              <c:strCache>
                <c:ptCount val="1"/>
                <c:pt idx="0">
                  <c:v>stacked expected - 95</c:v>
                </c:pt>
              </c:strCache>
            </c:strRef>
          </c:tx>
          <c:spPr>
            <a:solidFill>
              <a:srgbClr val="D6D5EF"/>
            </a:solidFill>
            <a:ln w="25400">
              <a:noFill/>
            </a:ln>
            <a:effectLst/>
          </c:spPr>
          <c:cat>
            <c:numRef>
              <c:f>'ABW range'!$H$38:$H$67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'ABW range'!$T$38:$T$67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7440.769218184585</c:v>
                </c:pt>
                <c:pt idx="2">
                  <c:v>10479.963566864579</c:v>
                </c:pt>
                <c:pt idx="3">
                  <c:v>13424.322761700489</c:v>
                </c:pt>
                <c:pt idx="4">
                  <c:v>17067.532972464862</c:v>
                </c:pt>
                <c:pt idx="5">
                  <c:v>18662.279068107717</c:v>
                </c:pt>
                <c:pt idx="6">
                  <c:v>24218.185620565928</c:v>
                </c:pt>
                <c:pt idx="7">
                  <c:v>27058.149739468528</c:v>
                </c:pt>
                <c:pt idx="8">
                  <c:v>29377.78388875378</c:v>
                </c:pt>
                <c:pt idx="9">
                  <c:v>30794.160909916223</c:v>
                </c:pt>
                <c:pt idx="10">
                  <c:v>33697.611788513605</c:v>
                </c:pt>
                <c:pt idx="11">
                  <c:v>37183.270362178293</c:v>
                </c:pt>
                <c:pt idx="12">
                  <c:v>40180.581689905317</c:v>
                </c:pt>
                <c:pt idx="13">
                  <c:v>46013.5215847207</c:v>
                </c:pt>
                <c:pt idx="14">
                  <c:v>51412.235843372815</c:v>
                </c:pt>
                <c:pt idx="15">
                  <c:v>56487.540104558022</c:v>
                </c:pt>
                <c:pt idx="16">
                  <c:v>59235.012292869607</c:v>
                </c:pt>
                <c:pt idx="17">
                  <c:v>59448.785480338891</c:v>
                </c:pt>
                <c:pt idx="18">
                  <c:v>62737.29729172129</c:v>
                </c:pt>
                <c:pt idx="19">
                  <c:v>61246.434560968512</c:v>
                </c:pt>
                <c:pt idx="20">
                  <c:v>60943.028261931118</c:v>
                </c:pt>
                <c:pt idx="21">
                  <c:v>59232.90637963044</c:v>
                </c:pt>
                <c:pt idx="22">
                  <c:v>64457.11819460665</c:v>
                </c:pt>
                <c:pt idx="23">
                  <c:v>60222.739157630305</c:v>
                </c:pt>
                <c:pt idx="24">
                  <c:v>69434.440618531473</c:v>
                </c:pt>
                <c:pt idx="25">
                  <c:v>63933.060900388882</c:v>
                </c:pt>
                <c:pt idx="26">
                  <c:v>60061.443394685775</c:v>
                </c:pt>
                <c:pt idx="27">
                  <c:v>60028.257928793435</c:v>
                </c:pt>
                <c:pt idx="28">
                  <c:v>58086.123070444621</c:v>
                </c:pt>
                <c:pt idx="29">
                  <c:v>52845.426069594469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4F-A442-846B-3C3BD2B7F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4405471"/>
        <c:axId val="389378351"/>
      </c:areaChart>
      <c:catAx>
        <c:axId val="13444054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9378351"/>
        <c:crosses val="autoZero"/>
        <c:auto val="1"/>
        <c:lblAlgn val="ctr"/>
        <c:lblOffset val="100"/>
        <c:noMultiLvlLbl val="0"/>
      </c:catAx>
      <c:valAx>
        <c:axId val="389378351"/>
        <c:scaling>
          <c:orientation val="minMax"/>
          <c:max val="3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4054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D0B2A22-2CE1-7A44-8392-C78744832D4A}">
  <sheetPr/>
  <sheetViews>
    <sheetView zoomScale="185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B118F19-952E-3641-B225-B1AA3D32E594}">
  <sheetPr/>
  <sheetViews>
    <sheetView zoomScale="18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7189" cy="629508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A0E3B4-D9DB-9848-8D8A-1A1A9781DE8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0.35773</cdr:x>
      <cdr:y>0.11691</cdr:y>
    </cdr:from>
    <cdr:to>
      <cdr:x>0.39638</cdr:x>
      <cdr:y>0.89217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0478441-E4C3-A043-98BE-B2AF5C31808D}"/>
            </a:ext>
          </a:extLst>
        </cdr:cNvPr>
        <cdr:cNvSpPr txBox="1"/>
      </cdr:nvSpPr>
      <cdr:spPr>
        <a:xfrm xmlns:a="http://schemas.openxmlformats.org/drawingml/2006/main">
          <a:off x="3103652" y="734888"/>
          <a:ext cx="335338" cy="4873090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>
            <a:lumMod val="90000"/>
            <a:alpha val="33000"/>
          </a:schemeClr>
        </a:solidFill>
      </cdr:spPr>
      <cdr:txBody>
        <a:bodyPr xmlns:a="http://schemas.openxmlformats.org/drawingml/2006/main" vertOverflow="clip" vert="vert270" wrap="square" rtlCol="0" anchor="ctr"/>
        <a:lstStyle xmlns:a="http://schemas.openxmlformats.org/drawingml/2006/main"/>
        <a:p xmlns:a="http://schemas.openxmlformats.org/drawingml/2006/main">
          <a:pPr algn="r"/>
          <a:r>
            <a:rPr lang="en-US" sz="1100"/>
            <a:t>WW1 (1916-'20)</a:t>
          </a:r>
        </a:p>
      </cdr:txBody>
    </cdr:sp>
  </cdr:relSizeAnchor>
  <cdr:relSizeAnchor xmlns:cdr="http://schemas.openxmlformats.org/drawingml/2006/chartDrawing">
    <cdr:from>
      <cdr:x>0.43431</cdr:x>
      <cdr:y>0.11818</cdr:y>
    </cdr:from>
    <cdr:to>
      <cdr:x>0.46053</cdr:x>
      <cdr:y>0.89344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B35AEAC-5E72-CE4D-9BB1-ACABAB9B8386}"/>
            </a:ext>
          </a:extLst>
        </cdr:cNvPr>
        <cdr:cNvSpPr txBox="1"/>
      </cdr:nvSpPr>
      <cdr:spPr>
        <a:xfrm xmlns:a="http://schemas.openxmlformats.org/drawingml/2006/main">
          <a:off x="3768047" y="742878"/>
          <a:ext cx="227459" cy="4873090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>
            <a:lumMod val="90000"/>
            <a:alpha val="33000"/>
          </a:schemeClr>
        </a:solidFill>
      </cdr:spPr>
      <cdr:txBody>
        <a:bodyPr xmlns:a="http://schemas.openxmlformats.org/drawingml/2006/main" vert="vert270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/>
            <a:t>Great Depression</a:t>
          </a:r>
          <a:r>
            <a:rPr lang="en-US" sz="1100" baseline="0"/>
            <a:t> (1929-'31)</a:t>
          </a:r>
          <a:endParaRPr lang="en-US" sz="1100"/>
        </a:p>
      </cdr:txBody>
    </cdr:sp>
  </cdr:relSizeAnchor>
  <cdr:relSizeAnchor xmlns:cdr="http://schemas.openxmlformats.org/drawingml/2006/chartDrawing">
    <cdr:from>
      <cdr:x>0.53464</cdr:x>
      <cdr:y>0.11705</cdr:y>
    </cdr:from>
    <cdr:to>
      <cdr:x>0.55674</cdr:x>
      <cdr:y>0.8923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CB35AEAC-5E72-CE4D-9BB1-ACABAB9B8386}"/>
            </a:ext>
          </a:extLst>
        </cdr:cNvPr>
        <cdr:cNvSpPr txBox="1"/>
      </cdr:nvSpPr>
      <cdr:spPr>
        <a:xfrm xmlns:a="http://schemas.openxmlformats.org/drawingml/2006/main">
          <a:off x="4638496" y="735744"/>
          <a:ext cx="191785" cy="4873090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>
            <a:lumMod val="90000"/>
            <a:alpha val="33000"/>
          </a:schemeClr>
        </a:solidFill>
      </cdr:spPr>
      <cdr:txBody>
        <a:bodyPr xmlns:a="http://schemas.openxmlformats.org/drawingml/2006/main" vert="vert270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/>
            <a:t>Post WW2 (1946-'47)</a:t>
          </a:r>
        </a:p>
      </cdr:txBody>
    </cdr:sp>
  </cdr:relSizeAnchor>
  <cdr:relSizeAnchor xmlns:cdr="http://schemas.openxmlformats.org/drawingml/2006/chartDrawing">
    <cdr:from>
      <cdr:x>0.69336</cdr:x>
      <cdr:y>0.11705</cdr:y>
    </cdr:from>
    <cdr:to>
      <cdr:x>0.71464</cdr:x>
      <cdr:y>0.8923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CB35AEAC-5E72-CE4D-9BB1-ACABAB9B8386}"/>
            </a:ext>
          </a:extLst>
        </cdr:cNvPr>
        <cdr:cNvSpPr txBox="1"/>
      </cdr:nvSpPr>
      <cdr:spPr>
        <a:xfrm xmlns:a="http://schemas.openxmlformats.org/drawingml/2006/main">
          <a:off x="6015519" y="735743"/>
          <a:ext cx="184650" cy="4873090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>
            <a:lumMod val="90000"/>
            <a:alpha val="33000"/>
          </a:schemeClr>
        </a:solidFill>
      </cdr:spPr>
      <cdr:txBody>
        <a:bodyPr xmlns:a="http://schemas.openxmlformats.org/drawingml/2006/main" vert="vert270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/>
            <a:t>Oil Crisis (1973-'74)</a:t>
          </a:r>
        </a:p>
      </cdr:txBody>
    </cdr:sp>
  </cdr:relSizeAnchor>
  <cdr:relSizeAnchor xmlns:cdr="http://schemas.openxmlformats.org/drawingml/2006/chartDrawing">
    <cdr:from>
      <cdr:x>0.85372</cdr:x>
      <cdr:y>0.11591</cdr:y>
    </cdr:from>
    <cdr:to>
      <cdr:x>0.88076</cdr:x>
      <cdr:y>0.89117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CB35AEAC-5E72-CE4D-9BB1-ACABAB9B8386}"/>
            </a:ext>
          </a:extLst>
        </cdr:cNvPr>
        <cdr:cNvSpPr txBox="1"/>
      </cdr:nvSpPr>
      <cdr:spPr>
        <a:xfrm xmlns:a="http://schemas.openxmlformats.org/drawingml/2006/main">
          <a:off x="7406811" y="728609"/>
          <a:ext cx="234593" cy="4873090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>
            <a:lumMod val="90000"/>
            <a:alpha val="33000"/>
          </a:schemeClr>
        </a:solidFill>
      </cdr:spPr>
      <cdr:txBody>
        <a:bodyPr xmlns:a="http://schemas.openxmlformats.org/drawingml/2006/main" vert="vert270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/>
            <a:t>Tech</a:t>
          </a:r>
          <a:r>
            <a:rPr lang="en-US" sz="1100" baseline="0"/>
            <a:t> crash (2000-'02)</a:t>
          </a:r>
          <a:endParaRPr lang="en-US" sz="1100"/>
        </a:p>
      </cdr:txBody>
    </cdr:sp>
  </cdr:relSizeAnchor>
  <cdr:relSizeAnchor xmlns:cdr="http://schemas.openxmlformats.org/drawingml/2006/chartDrawing">
    <cdr:from>
      <cdr:x>0.89401</cdr:x>
      <cdr:y>0.11932</cdr:y>
    </cdr:from>
    <cdr:to>
      <cdr:x>0.91694</cdr:x>
      <cdr:y>0.89457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CB35AEAC-5E72-CE4D-9BB1-ACABAB9B8386}"/>
            </a:ext>
          </a:extLst>
        </cdr:cNvPr>
        <cdr:cNvSpPr txBox="1"/>
      </cdr:nvSpPr>
      <cdr:spPr>
        <a:xfrm xmlns:a="http://schemas.openxmlformats.org/drawingml/2006/main">
          <a:off x="7756418" y="750013"/>
          <a:ext cx="198919" cy="4873090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>
            <a:lumMod val="90000"/>
            <a:alpha val="33000"/>
          </a:schemeClr>
        </a:solidFill>
      </cdr:spPr>
      <cdr:txBody>
        <a:bodyPr xmlns:a="http://schemas.openxmlformats.org/drawingml/2006/main" vert="vert270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/>
            <a:t>Subprime Crisis</a:t>
          </a:r>
          <a:r>
            <a:rPr lang="en-US" sz="1100" baseline="0"/>
            <a:t> (2007-'08)</a:t>
          </a:r>
          <a:endParaRPr lang="en-US" sz="1100"/>
        </a:p>
      </cdr:txBody>
    </cdr:sp>
  </cdr:relSizeAnchor>
  <cdr:relSizeAnchor xmlns:cdr="http://schemas.openxmlformats.org/drawingml/2006/chartDrawing">
    <cdr:from>
      <cdr:x>0.48118</cdr:x>
      <cdr:y>0.11818</cdr:y>
    </cdr:from>
    <cdr:to>
      <cdr:x>0.51974</cdr:x>
      <cdr:y>0.89344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419F068F-19B4-354C-A42E-EEEC91B3F1B6}"/>
            </a:ext>
          </a:extLst>
        </cdr:cNvPr>
        <cdr:cNvSpPr txBox="1"/>
      </cdr:nvSpPr>
      <cdr:spPr>
        <a:xfrm xmlns:a="http://schemas.openxmlformats.org/drawingml/2006/main">
          <a:off x="4174733" y="742879"/>
          <a:ext cx="334480" cy="4873090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>
            <a:lumMod val="90000"/>
            <a:alpha val="33000"/>
          </a:schemeClr>
        </a:solidFill>
      </cdr:spPr>
      <cdr:txBody>
        <a:bodyPr xmlns:a="http://schemas.openxmlformats.org/drawingml/2006/main" vert="vert270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/>
            <a:t>1937 Recession (1937-'41)</a:t>
          </a:r>
        </a:p>
      </cdr:txBody>
    </cdr:sp>
  </cdr:relSizeAnchor>
  <cdr:relSizeAnchor xmlns:cdr="http://schemas.openxmlformats.org/drawingml/2006/chartDrawing">
    <cdr:from>
      <cdr:x>0.71946</cdr:x>
      <cdr:y>0.11553</cdr:y>
    </cdr:from>
    <cdr:to>
      <cdr:x>0.75497</cdr:x>
      <cdr:y>0.89078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1DCA362B-F6C1-924B-872E-2AE392EE92BE}"/>
            </a:ext>
          </a:extLst>
        </cdr:cNvPr>
        <cdr:cNvSpPr txBox="1"/>
      </cdr:nvSpPr>
      <cdr:spPr>
        <a:xfrm xmlns:a="http://schemas.openxmlformats.org/drawingml/2006/main">
          <a:off x="6242049" y="727213"/>
          <a:ext cx="308113" cy="4880031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>
            <a:lumMod val="90000"/>
            <a:alpha val="33000"/>
          </a:schemeClr>
        </a:solidFill>
      </cdr:spPr>
      <cdr:txBody>
        <a:bodyPr xmlns:a="http://schemas.openxmlformats.org/drawingml/2006/main" vert="vert270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/>
            <a:t>Bond Crash (1977-'81)</a:t>
          </a:r>
        </a:p>
      </cdr:txBody>
    </cdr:sp>
  </cdr:relSizeAnchor>
  <cdr:relSizeAnchor xmlns:cdr="http://schemas.openxmlformats.org/drawingml/2006/chartDrawing">
    <cdr:from>
      <cdr:x>0.93954</cdr:x>
      <cdr:y>0.16447</cdr:y>
    </cdr:from>
    <cdr:to>
      <cdr:x>1</cdr:x>
      <cdr:y>0.22807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id="{B0472E5B-D0F7-1F41-992D-A1C1398D5AA7}"/>
            </a:ext>
          </a:extLst>
        </cdr:cNvPr>
        <cdr:cNvSpPr txBox="1"/>
      </cdr:nvSpPr>
      <cdr:spPr>
        <a:xfrm xmlns:a="http://schemas.openxmlformats.org/drawingml/2006/main">
          <a:off x="8151468" y="1035326"/>
          <a:ext cx="524565" cy="400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7.0%</a:t>
          </a:r>
        </a:p>
      </cdr:txBody>
    </cdr:sp>
  </cdr:relSizeAnchor>
  <cdr:relSizeAnchor xmlns:cdr="http://schemas.openxmlformats.org/drawingml/2006/chartDrawing">
    <cdr:from>
      <cdr:x>0.93954</cdr:x>
      <cdr:y>0.57715</cdr:y>
    </cdr:from>
    <cdr:to>
      <cdr:x>1</cdr:x>
      <cdr:y>0.64075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9B5E96EB-B8D3-894A-A3B2-5A1AB06C0976}"/>
            </a:ext>
          </a:extLst>
        </cdr:cNvPr>
        <cdr:cNvSpPr txBox="1"/>
      </cdr:nvSpPr>
      <cdr:spPr>
        <a:xfrm xmlns:a="http://schemas.openxmlformats.org/drawingml/2006/main">
          <a:off x="8151468" y="3633029"/>
          <a:ext cx="524565" cy="400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2.7%</a:t>
          </a:r>
        </a:p>
      </cdr:txBody>
    </cdr:sp>
  </cdr:relSizeAnchor>
  <cdr:relSizeAnchor xmlns:cdr="http://schemas.openxmlformats.org/drawingml/2006/chartDrawing">
    <cdr:from>
      <cdr:x>0.93954</cdr:x>
      <cdr:y>0.39294</cdr:y>
    </cdr:from>
    <cdr:to>
      <cdr:x>1</cdr:x>
      <cdr:y>0.45654</cdr:y>
    </cdr:to>
    <cdr:sp macro="" textlink="">
      <cdr:nvSpPr>
        <cdr:cNvPr id="22" name="TextBox 1">
          <a:extLst xmlns:a="http://schemas.openxmlformats.org/drawingml/2006/main">
            <a:ext uri="{FF2B5EF4-FFF2-40B4-BE49-F238E27FC236}">
              <a16:creationId xmlns:a16="http://schemas.microsoft.com/office/drawing/2014/main" id="{B8450B68-4BC7-1D42-8B79-40FD580257CB}"/>
            </a:ext>
          </a:extLst>
        </cdr:cNvPr>
        <cdr:cNvSpPr txBox="1"/>
      </cdr:nvSpPr>
      <cdr:spPr>
        <a:xfrm xmlns:a="http://schemas.openxmlformats.org/drawingml/2006/main">
          <a:off x="8151480" y="2473463"/>
          <a:ext cx="524553" cy="4003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4.6%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7189" cy="629508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B4FEC1-5DC9-9FB1-B0B1-244DE8F8CEB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0.10433</cdr:x>
      <cdr:y>0.71894</cdr:y>
    </cdr:from>
    <cdr:to>
      <cdr:x>0.19972</cdr:x>
      <cdr:y>0.7652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FFD67A6-82B9-BD30-9791-C044D3604338}"/>
            </a:ext>
          </a:extLst>
        </cdr:cNvPr>
        <cdr:cNvSpPr txBox="1"/>
      </cdr:nvSpPr>
      <cdr:spPr>
        <a:xfrm xmlns:a="http://schemas.openxmlformats.org/drawingml/2006/main">
          <a:off x="904519" y="4517219"/>
          <a:ext cx="826976" cy="2906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>
                  <a:lumMod val="75000"/>
                  <a:lumOff val="25000"/>
                </a:schemeClr>
              </a:solidFill>
            </a:rPr>
            <a:t>$49,182</a:t>
          </a:r>
        </a:p>
      </cdr:txBody>
    </cdr:sp>
  </cdr:relSizeAnchor>
  <cdr:relSizeAnchor xmlns:cdr="http://schemas.openxmlformats.org/drawingml/2006/chartDrawing">
    <cdr:from>
      <cdr:x>0.8868</cdr:x>
      <cdr:y>0.62924</cdr:y>
    </cdr:from>
    <cdr:to>
      <cdr:x>0.98548</cdr:x>
      <cdr:y>0.67994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0982FF6E-34F9-5F34-B478-58D84A49E80F}"/>
            </a:ext>
          </a:extLst>
        </cdr:cNvPr>
        <cdr:cNvSpPr txBox="1"/>
      </cdr:nvSpPr>
      <cdr:spPr>
        <a:xfrm xmlns:a="http://schemas.openxmlformats.org/drawingml/2006/main">
          <a:off x="7688037" y="3953631"/>
          <a:ext cx="855540" cy="318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>
              <a:solidFill>
                <a:schemeClr val="tx1">
                  <a:lumMod val="75000"/>
                  <a:lumOff val="25000"/>
                </a:schemeClr>
              </a:solidFill>
            </a:rPr>
            <a:t>$64,397</a:t>
          </a:r>
        </a:p>
      </cdr:txBody>
    </cdr:sp>
  </cdr:relSizeAnchor>
  <cdr:relSizeAnchor xmlns:cdr="http://schemas.openxmlformats.org/drawingml/2006/chartDrawing">
    <cdr:from>
      <cdr:x>0.87626</cdr:x>
      <cdr:y>0.51133</cdr:y>
    </cdr:from>
    <cdr:to>
      <cdr:x>0.99651</cdr:x>
      <cdr:y>0.5595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0982FF6E-34F9-5F34-B478-58D84A49E80F}"/>
            </a:ext>
          </a:extLst>
        </cdr:cNvPr>
        <cdr:cNvSpPr txBox="1"/>
      </cdr:nvSpPr>
      <cdr:spPr>
        <a:xfrm xmlns:a="http://schemas.openxmlformats.org/drawingml/2006/main">
          <a:off x="7596665" y="3212797"/>
          <a:ext cx="1042519" cy="3026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>
              <a:solidFill>
                <a:schemeClr val="tx1">
                  <a:lumMod val="75000"/>
                  <a:lumOff val="25000"/>
                </a:schemeClr>
              </a:solidFill>
            </a:rPr>
            <a:t>$140,184</a:t>
          </a:r>
        </a:p>
      </cdr:txBody>
    </cdr:sp>
  </cdr:relSizeAnchor>
  <cdr:relSizeAnchor xmlns:cdr="http://schemas.openxmlformats.org/drawingml/2006/chartDrawing">
    <cdr:from>
      <cdr:x>0.88767</cdr:x>
      <cdr:y>0.75076</cdr:y>
    </cdr:from>
    <cdr:to>
      <cdr:x>0.9878</cdr:x>
      <cdr:y>0.80984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0982FF6E-34F9-5F34-B478-58D84A49E80F}"/>
            </a:ext>
          </a:extLst>
        </cdr:cNvPr>
        <cdr:cNvSpPr txBox="1"/>
      </cdr:nvSpPr>
      <cdr:spPr>
        <a:xfrm xmlns:a="http://schemas.openxmlformats.org/drawingml/2006/main">
          <a:off x="7695596" y="4717143"/>
          <a:ext cx="868055" cy="3712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>
              <a:solidFill>
                <a:schemeClr val="tx1">
                  <a:lumMod val="75000"/>
                  <a:lumOff val="25000"/>
                </a:schemeClr>
              </a:solidFill>
            </a:rPr>
            <a:t>$35,485</a:t>
          </a:r>
        </a:p>
      </cdr:txBody>
    </cdr:sp>
  </cdr:relSizeAnchor>
  <cdr:relSizeAnchor xmlns:cdr="http://schemas.openxmlformats.org/drawingml/2006/chartDrawing">
    <cdr:from>
      <cdr:x>0.38071</cdr:x>
      <cdr:y>0.69476</cdr:y>
    </cdr:from>
    <cdr:to>
      <cdr:x>0.5238</cdr:x>
      <cdr:y>0.73699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E88EAC21-3920-A684-CD49-B2BD4A8241C9}"/>
            </a:ext>
          </a:extLst>
        </cdr:cNvPr>
        <cdr:cNvSpPr txBox="1"/>
      </cdr:nvSpPr>
      <cdr:spPr>
        <a:xfrm xmlns:a="http://schemas.openxmlformats.org/drawingml/2006/main" rot="21306811">
          <a:off x="3300528" y="4365257"/>
          <a:ext cx="1240508" cy="265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>
                  <a:lumMod val="75000"/>
                  <a:lumOff val="25000"/>
                </a:schemeClr>
              </a:solidFill>
            </a:rPr>
            <a:t>expected spending</a:t>
          </a:r>
        </a:p>
      </cdr:txBody>
    </cdr:sp>
  </cdr:relSizeAnchor>
  <cdr:relSizeAnchor xmlns:cdr="http://schemas.openxmlformats.org/drawingml/2006/chartDrawing">
    <cdr:from>
      <cdr:x>0.35917</cdr:x>
      <cdr:y>0.62418</cdr:y>
    </cdr:from>
    <cdr:to>
      <cdr:x>0.59946</cdr:x>
      <cdr:y>0.66299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F29ED2D5-52CE-46BA-BBEF-E31CA88956EC}"/>
            </a:ext>
          </a:extLst>
        </cdr:cNvPr>
        <cdr:cNvSpPr txBox="1"/>
      </cdr:nvSpPr>
      <cdr:spPr>
        <a:xfrm xmlns:a="http://schemas.openxmlformats.org/drawingml/2006/main" rot="20743967">
          <a:off x="3113789" y="3921830"/>
          <a:ext cx="2083217" cy="2438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>
                  <a:lumMod val="75000"/>
                  <a:lumOff val="25000"/>
                </a:schemeClr>
              </a:solidFill>
            </a:rPr>
            <a:t>95th</a:t>
          </a:r>
          <a:r>
            <a:rPr lang="en-US" sz="1400" baseline="0">
              <a:solidFill>
                <a:schemeClr val="tx1">
                  <a:lumMod val="75000"/>
                  <a:lumOff val="25000"/>
                </a:schemeClr>
              </a:solidFill>
            </a:rPr>
            <a:t> percentile spending</a:t>
          </a:r>
          <a:endParaRPr lang="en-US" sz="1400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0.37035</cdr:x>
      <cdr:y>0.76881</cdr:y>
    </cdr:from>
    <cdr:to>
      <cdr:x>0.59818</cdr:x>
      <cdr:y>0.81949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C5EBDB2B-180A-3A61-BD82-9F2F45350049}"/>
            </a:ext>
          </a:extLst>
        </cdr:cNvPr>
        <cdr:cNvSpPr txBox="1"/>
      </cdr:nvSpPr>
      <cdr:spPr>
        <a:xfrm xmlns:a="http://schemas.openxmlformats.org/drawingml/2006/main">
          <a:off x="3210700" y="4830535"/>
          <a:ext cx="1975133" cy="3184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>
                  <a:lumMod val="75000"/>
                  <a:lumOff val="25000"/>
                </a:schemeClr>
              </a:solidFill>
            </a:rPr>
            <a:t>5th percentile</a:t>
          </a:r>
          <a:r>
            <a:rPr lang="en-US" sz="1400" baseline="0">
              <a:solidFill>
                <a:schemeClr val="tx1">
                  <a:lumMod val="75000"/>
                  <a:lumOff val="25000"/>
                </a:schemeClr>
              </a:solidFill>
            </a:rPr>
            <a:t> spending</a:t>
          </a:r>
          <a:endParaRPr lang="en-US" sz="1400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0.0185</cdr:x>
      <cdr:y>0.96383</cdr:y>
    </cdr:from>
    <cdr:to>
      <cdr:x>0.1488</cdr:x>
      <cdr:y>1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id="{91436B46-2FDD-014E-16A7-A47A4B5F61FE}"/>
            </a:ext>
          </a:extLst>
        </cdr:cNvPr>
        <cdr:cNvSpPr txBox="1"/>
      </cdr:nvSpPr>
      <cdr:spPr>
        <a:xfrm xmlns:a="http://schemas.openxmlformats.org/drawingml/2006/main">
          <a:off x="160421" y="6055895"/>
          <a:ext cx="1129632" cy="2272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0.00597</cdr:x>
      <cdr:y>0.94713</cdr:y>
    </cdr:from>
    <cdr:to>
      <cdr:x>0.40366</cdr:x>
      <cdr:y>0.9988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id="{19643672-776A-2EF1-9436-E33E57A63D36}"/>
            </a:ext>
          </a:extLst>
        </cdr:cNvPr>
        <cdr:cNvSpPr txBox="1"/>
      </cdr:nvSpPr>
      <cdr:spPr>
        <a:xfrm xmlns:a="http://schemas.openxmlformats.org/drawingml/2006/main">
          <a:off x="51764" y="5949837"/>
          <a:ext cx="3448296" cy="3245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>
                  <a:lumMod val="65000"/>
                  <a:lumOff val="35000"/>
                </a:schemeClr>
              </a:solidFill>
            </a:rPr>
            <a:t>Calculated with data from</a:t>
          </a:r>
          <a:r>
            <a:rPr lang="en-US" sz="1400" baseline="0">
              <a:solidFill>
                <a:schemeClr val="tx1">
                  <a:lumMod val="65000"/>
                  <a:lumOff val="35000"/>
                </a:schemeClr>
              </a:solidFill>
            </a:rPr>
            <a:t> Shillerdata.com</a:t>
          </a:r>
          <a:endParaRPr lang="en-US" sz="14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0.60079</cdr:x>
      <cdr:y>0.77603</cdr:y>
    </cdr:from>
    <cdr:to>
      <cdr:x>0.69235</cdr:x>
      <cdr:y>0.82718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A633FDC5-7DEF-8E34-F251-0B02A9552FBD}"/>
            </a:ext>
          </a:extLst>
        </cdr:cNvPr>
        <cdr:cNvSpPr txBox="1"/>
      </cdr:nvSpPr>
      <cdr:spPr>
        <a:xfrm xmlns:a="http://schemas.openxmlformats.org/drawingml/2006/main">
          <a:off x="5208513" y="4875893"/>
          <a:ext cx="793750" cy="3213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>
              <a:solidFill>
                <a:schemeClr val="tx1">
                  <a:lumMod val="75000"/>
                  <a:lumOff val="25000"/>
                </a:schemeClr>
              </a:solidFill>
            </a:rPr>
            <a:t>$28,416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CD9E9-2D34-6E42-BF70-590F5D8EE2E4}">
  <dimension ref="B2:AA162"/>
  <sheetViews>
    <sheetView tabSelected="1" workbookViewId="0">
      <pane ySplit="6" topLeftCell="A7" activePane="bottomLeft" state="frozen"/>
      <selection pane="bottomLeft"/>
    </sheetView>
  </sheetViews>
  <sheetFormatPr baseColWidth="10" defaultRowHeight="16"/>
  <cols>
    <col min="1" max="1" width="4" style="1" customWidth="1"/>
    <col min="2" max="2" width="5.1640625" style="1" bestFit="1" customWidth="1"/>
    <col min="3" max="3" width="4" style="1" customWidth="1"/>
    <col min="4" max="4" width="13.33203125" style="2" customWidth="1"/>
    <col min="5" max="5" width="6.1640625" style="3" bestFit="1" customWidth="1"/>
    <col min="6" max="6" width="3.83203125" style="1" customWidth="1"/>
    <col min="7" max="9" width="6.83203125" style="1" bestFit="1" customWidth="1"/>
    <col min="10" max="10" width="3.83203125" style="1" customWidth="1"/>
    <col min="11" max="11" width="11.5" style="1" bestFit="1" customWidth="1"/>
    <col min="12" max="12" width="11" style="1" bestFit="1" customWidth="1"/>
    <col min="13" max="13" width="9" style="1" bestFit="1" customWidth="1"/>
    <col min="14" max="14" width="3.83203125" style="1" customWidth="1"/>
    <col min="15" max="15" width="13.6640625" style="1" customWidth="1"/>
    <col min="16" max="16" width="11" style="1" bestFit="1" customWidth="1"/>
    <col min="17" max="17" width="6.83203125" style="1" bestFit="1" customWidth="1"/>
    <col min="18" max="18" width="3.83203125" style="1" customWidth="1"/>
    <col min="19" max="19" width="20.33203125" style="1" bestFit="1" customWidth="1"/>
    <col min="20" max="26" width="10.83203125" style="1"/>
    <col min="27" max="27" width="14" style="1" bestFit="1" customWidth="1"/>
    <col min="28" max="16384" width="10.83203125" style="1"/>
  </cols>
  <sheetData>
    <row r="2" spans="2:27">
      <c r="B2" s="10" t="s">
        <v>41</v>
      </c>
      <c r="D2" s="1"/>
    </row>
    <row r="3" spans="2:27">
      <c r="D3" s="10"/>
    </row>
    <row r="4" spans="2:27">
      <c r="B4" s="43" t="s">
        <v>1</v>
      </c>
      <c r="D4" s="46" t="s">
        <v>17</v>
      </c>
      <c r="E4" s="46"/>
      <c r="G4" s="41" t="s">
        <v>5</v>
      </c>
      <c r="H4" s="41"/>
      <c r="I4" s="41"/>
      <c r="K4" s="41" t="s">
        <v>0</v>
      </c>
      <c r="L4" s="41"/>
      <c r="M4" s="41"/>
      <c r="O4" s="43" t="s">
        <v>16</v>
      </c>
      <c r="P4" s="43"/>
      <c r="Q4" s="43"/>
      <c r="S4" s="41" t="s">
        <v>19</v>
      </c>
      <c r="T4" s="41"/>
      <c r="U4" s="41"/>
      <c r="W4" s="41" t="s">
        <v>21</v>
      </c>
      <c r="X4" s="41"/>
      <c r="Y4" s="41"/>
      <c r="AA4" s="1" t="s">
        <v>24</v>
      </c>
    </row>
    <row r="5" spans="2:27">
      <c r="B5" s="44"/>
      <c r="D5" s="47"/>
      <c r="E5" s="47"/>
      <c r="G5" s="42"/>
      <c r="H5" s="42"/>
      <c r="I5" s="42"/>
      <c r="K5" s="42"/>
      <c r="L5" s="42"/>
      <c r="M5" s="42"/>
      <c r="O5" s="45"/>
      <c r="P5" s="45"/>
      <c r="Q5" s="45"/>
      <c r="S5" s="42"/>
      <c r="T5" s="42"/>
      <c r="U5" s="42"/>
      <c r="W5" s="42"/>
      <c r="X5" s="42"/>
      <c r="Y5" s="42"/>
    </row>
    <row r="6" spans="2:27" s="4" customFormat="1" ht="38" customHeight="1">
      <c r="B6" s="45"/>
      <c r="D6" s="11" t="s">
        <v>6</v>
      </c>
      <c r="E6" s="11" t="s">
        <v>7</v>
      </c>
      <c r="F6" s="12"/>
      <c r="G6" s="11" t="s">
        <v>6</v>
      </c>
      <c r="H6" s="11" t="s">
        <v>7</v>
      </c>
      <c r="I6" s="11" t="s">
        <v>8</v>
      </c>
      <c r="J6" s="12"/>
      <c r="K6" s="11" t="s">
        <v>2</v>
      </c>
      <c r="L6" s="11" t="s">
        <v>3</v>
      </c>
      <c r="M6" s="11" t="s">
        <v>23</v>
      </c>
      <c r="N6" s="12"/>
      <c r="O6" s="11" t="s">
        <v>2</v>
      </c>
      <c r="P6" s="11" t="s">
        <v>3</v>
      </c>
      <c r="Q6" s="11" t="s">
        <v>4</v>
      </c>
      <c r="S6" s="11" t="s">
        <v>6</v>
      </c>
      <c r="T6" s="11" t="s">
        <v>7</v>
      </c>
      <c r="U6" s="11" t="s">
        <v>8</v>
      </c>
      <c r="W6" s="11" t="s">
        <v>20</v>
      </c>
      <c r="X6" s="11" t="s">
        <v>6</v>
      </c>
      <c r="Y6" s="11" t="s">
        <v>7</v>
      </c>
      <c r="AA6" s="20">
        <v>1000000</v>
      </c>
    </row>
    <row r="7" spans="2:27">
      <c r="B7" s="1">
        <v>1871</v>
      </c>
      <c r="D7" s="3">
        <v>94.074531964186875</v>
      </c>
      <c r="E7" s="2">
        <v>1</v>
      </c>
      <c r="G7" s="5">
        <f t="shared" ref="G7:G38" si="0">D8/D7-1</f>
        <v>0.13905431021572401</v>
      </c>
      <c r="H7" s="5">
        <f t="shared" ref="H7:H38" si="1">E8/E7-1</f>
        <v>3.5670483340131121E-2</v>
      </c>
      <c r="I7" s="5">
        <f t="shared" ref="I7:I38" si="2">0.35*G7+0.65*H7</f>
        <v>7.1854822746588637E-2</v>
      </c>
      <c r="K7" s="6">
        <v>1</v>
      </c>
      <c r="L7" s="6">
        <v>1</v>
      </c>
      <c r="M7" s="6">
        <v>1</v>
      </c>
      <c r="S7" s="14">
        <f t="shared" ref="S7:S38" si="3">LN(1+G7)</f>
        <v>0.13019836569502344</v>
      </c>
      <c r="T7" s="14">
        <f t="shared" ref="T7:T38" si="4">LN(1+H7)</f>
        <v>3.5049026969480868E-2</v>
      </c>
      <c r="U7" s="14">
        <f t="shared" ref="U7:U38" si="5">LN(1+I7)</f>
        <v>6.939062693524678E-2</v>
      </c>
      <c r="AA7" s="7">
        <f>AA6*(1-$AA$2)*(1+I7)</f>
        <v>1071854.8227465886</v>
      </c>
    </row>
    <row r="8" spans="2:27">
      <c r="B8" s="1">
        <v>1872</v>
      </c>
      <c r="D8" s="3">
        <v>107.15600111533396</v>
      </c>
      <c r="E8" s="2">
        <v>1.0356704833401311</v>
      </c>
      <c r="G8" s="5">
        <f t="shared" si="0"/>
        <v>8.7811662962098413E-2</v>
      </c>
      <c r="H8" s="5">
        <f t="shared" si="1"/>
        <v>1.5561672785118885E-2</v>
      </c>
      <c r="I8" s="5">
        <f t="shared" si="2"/>
        <v>4.0849169347061717E-2</v>
      </c>
      <c r="K8" s="7">
        <f>K7*(1+G7)</f>
        <v>1.139054310215724</v>
      </c>
      <c r="L8" s="7">
        <f>L7*(1+H7)</f>
        <v>1.0356704833401311</v>
      </c>
      <c r="M8" s="7">
        <f>M7*(1+I7)</f>
        <v>1.0718548227465887</v>
      </c>
      <c r="S8" s="14">
        <f t="shared" si="3"/>
        <v>8.4168029554412258E-2</v>
      </c>
      <c r="T8" s="14">
        <f t="shared" si="4"/>
        <v>1.5441831641902465E-2</v>
      </c>
      <c r="U8" s="14">
        <f t="shared" si="5"/>
        <v>4.0036888978718072E-2</v>
      </c>
    </row>
    <row r="9" spans="2:27">
      <c r="B9" s="1">
        <v>1873</v>
      </c>
      <c r="D9" s="3">
        <v>116.56554776963992</v>
      </c>
      <c r="E9" s="2">
        <v>1.0517872485150761</v>
      </c>
      <c r="G9" s="5">
        <f t="shared" si="0"/>
        <v>2.034298007948232E-2</v>
      </c>
      <c r="H9" s="5">
        <f t="shared" si="1"/>
        <v>0.11475724619427008</v>
      </c>
      <c r="I9" s="5">
        <f t="shared" si="2"/>
        <v>8.1712253054094366E-2</v>
      </c>
      <c r="K9" s="7">
        <f t="shared" ref="K9:K40" si="6">K8*(1+G8)</f>
        <v>1.2390765633999126</v>
      </c>
      <c r="L9" s="7">
        <f t="shared" ref="L9:L40" si="7">L8*(1+H8)</f>
        <v>1.0517872485150761</v>
      </c>
      <c r="M9" s="7">
        <f t="shared" ref="M9:M72" si="8">M8*(1+I8)</f>
        <v>1.1156392019164287</v>
      </c>
      <c r="S9" s="14">
        <f t="shared" si="3"/>
        <v>2.0138825755028556E-2</v>
      </c>
      <c r="T9" s="14">
        <f t="shared" si="4"/>
        <v>0.10863666479072731</v>
      </c>
      <c r="U9" s="14">
        <f t="shared" si="5"/>
        <v>7.8545205179942179E-2</v>
      </c>
    </row>
    <row r="10" spans="2:27">
      <c r="B10" s="1">
        <v>1874</v>
      </c>
      <c r="D10" s="3">
        <v>118.93683838587165</v>
      </c>
      <c r="E10" s="2">
        <v>1.1724874567369146</v>
      </c>
      <c r="G10" s="5">
        <f t="shared" si="0"/>
        <v>0.12500824981578962</v>
      </c>
      <c r="H10" s="5">
        <f t="shared" si="1"/>
        <v>0.16786895202328478</v>
      </c>
      <c r="I10" s="5">
        <f t="shared" si="2"/>
        <v>0.15286770625066148</v>
      </c>
      <c r="K10" s="7">
        <f t="shared" si="6"/>
        <v>1.2642830732461103</v>
      </c>
      <c r="L10" s="7">
        <f t="shared" si="7"/>
        <v>1.1724874567369146</v>
      </c>
      <c r="M10" s="7">
        <f>M9*(1+I9)</f>
        <v>1.2068005947004918</v>
      </c>
      <c r="S10" s="14">
        <f t="shared" si="3"/>
        <v>0.11779036879908666</v>
      </c>
      <c r="T10" s="14">
        <f t="shared" si="4"/>
        <v>0.15518067950109901</v>
      </c>
      <c r="U10" s="14">
        <f t="shared" si="5"/>
        <v>0.14225249597943973</v>
      </c>
    </row>
    <row r="11" spans="2:27">
      <c r="B11" s="1">
        <v>1875</v>
      </c>
      <c r="D11" s="3">
        <v>133.80492439111291</v>
      </c>
      <c r="E11" s="2">
        <v>1.3693116973597868</v>
      </c>
      <c r="G11" s="5">
        <f t="shared" si="0"/>
        <v>0.11823860948298659</v>
      </c>
      <c r="H11" s="5">
        <f t="shared" si="1"/>
        <v>0.15671792590405653</v>
      </c>
      <c r="I11" s="5">
        <f t="shared" si="2"/>
        <v>0.14325016515668204</v>
      </c>
      <c r="K11" s="7">
        <f t="shared" si="6"/>
        <v>1.4223288875043343</v>
      </c>
      <c r="L11" s="7">
        <f t="shared" si="7"/>
        <v>1.369311697359787</v>
      </c>
      <c r="M11" s="7">
        <f t="shared" si="8"/>
        <v>1.3912814335142902</v>
      </c>
      <c r="S11" s="14">
        <f t="shared" si="3"/>
        <v>0.11175477725880986</v>
      </c>
      <c r="T11" s="14">
        <f t="shared" si="4"/>
        <v>0.14558662065228273</v>
      </c>
      <c r="U11" s="14">
        <f t="shared" si="5"/>
        <v>0.13387522801845486</v>
      </c>
    </row>
    <row r="12" spans="2:27">
      <c r="B12" s="1">
        <v>1876</v>
      </c>
      <c r="D12" s="3">
        <v>149.62583259309426</v>
      </c>
      <c r="E12" s="2">
        <v>1.5839073864861757</v>
      </c>
      <c r="G12" s="5">
        <f t="shared" si="0"/>
        <v>-0.14916430354150334</v>
      </c>
      <c r="H12" s="5">
        <f t="shared" si="1"/>
        <v>4.8715307573626188E-2</v>
      </c>
      <c r="I12" s="5">
        <f t="shared" si="2"/>
        <v>-2.0542556316669139E-2</v>
      </c>
      <c r="K12" s="7">
        <f t="shared" si="6"/>
        <v>1.5905030773903299</v>
      </c>
      <c r="L12" s="7">
        <f t="shared" si="7"/>
        <v>1.5839073864861759</v>
      </c>
      <c r="M12" s="7">
        <f t="shared" si="8"/>
        <v>1.5905827286446377</v>
      </c>
      <c r="S12" s="14">
        <f t="shared" si="3"/>
        <v>-0.16153624019099716</v>
      </c>
      <c r="T12" s="14">
        <f t="shared" si="4"/>
        <v>4.7565898465361835E-2</v>
      </c>
      <c r="U12" s="14">
        <f t="shared" si="5"/>
        <v>-2.0756489521143055E-2</v>
      </c>
    </row>
    <row r="13" spans="2:27">
      <c r="B13" s="1">
        <v>1877</v>
      </c>
      <c r="D13" s="3">
        <v>127.30699948252779</v>
      </c>
      <c r="E13" s="2">
        <v>1.6610679219869882</v>
      </c>
      <c r="G13" s="5">
        <f t="shared" si="0"/>
        <v>0.16973005712307465</v>
      </c>
      <c r="H13" s="5">
        <f t="shared" si="1"/>
        <v>0.2497397997670241</v>
      </c>
      <c r="I13" s="5">
        <f t="shared" si="2"/>
        <v>0.22173638984164179</v>
      </c>
      <c r="K13" s="7">
        <f t="shared" si="6"/>
        <v>1.3532567935707835</v>
      </c>
      <c r="L13" s="7">
        <f t="shared" si="7"/>
        <v>1.6610679219869884</v>
      </c>
      <c r="M13" s="7">
        <f t="shared" si="8"/>
        <v>1.5579080933651339</v>
      </c>
      <c r="S13" s="14">
        <f t="shared" si="3"/>
        <v>0.15677300178198839</v>
      </c>
      <c r="T13" s="14">
        <f t="shared" si="4"/>
        <v>0.22293536945949038</v>
      </c>
      <c r="U13" s="14">
        <f t="shared" si="5"/>
        <v>0.20027311721791918</v>
      </c>
    </row>
    <row r="14" spans="2:27">
      <c r="B14" s="1">
        <v>1878</v>
      </c>
      <c r="D14" s="3">
        <v>148.91482377686447</v>
      </c>
      <c r="E14" s="2">
        <v>2.0759026922234454</v>
      </c>
      <c r="G14" s="5">
        <f t="shared" si="0"/>
        <v>0.29615133960977014</v>
      </c>
      <c r="H14" s="5">
        <f t="shared" si="1"/>
        <v>0.17494161055180268</v>
      </c>
      <c r="I14" s="5">
        <f t="shared" si="2"/>
        <v>0.21736501572209127</v>
      </c>
      <c r="K14" s="7">
        <f t="shared" si="6"/>
        <v>1.5829451464457416</v>
      </c>
      <c r="L14" s="7">
        <f t="shared" si="7"/>
        <v>2.0759026922234458</v>
      </c>
      <c r="M14" s="7">
        <f t="shared" si="8"/>
        <v>1.903353009692994</v>
      </c>
      <c r="S14" s="14">
        <f t="shared" si="3"/>
        <v>0.25939936550273934</v>
      </c>
      <c r="T14" s="14">
        <f t="shared" si="4"/>
        <v>0.16121845321397496</v>
      </c>
      <c r="U14" s="14">
        <f t="shared" si="5"/>
        <v>0.19668869978461331</v>
      </c>
    </row>
    <row r="15" spans="2:27">
      <c r="B15" s="1">
        <v>1879</v>
      </c>
      <c r="D15" s="3">
        <v>193.01614832613572</v>
      </c>
      <c r="E15" s="2">
        <v>2.4390644525498382</v>
      </c>
      <c r="G15" s="5">
        <f t="shared" si="0"/>
        <v>0.23799171859389312</v>
      </c>
      <c r="H15" s="5">
        <f t="shared" si="1"/>
        <v>-0.1224698933674222</v>
      </c>
      <c r="I15" s="5">
        <f t="shared" si="2"/>
        <v>3.6916708190381509E-3</v>
      </c>
      <c r="K15" s="7">
        <f t="shared" si="6"/>
        <v>2.0517364720944316</v>
      </c>
      <c r="L15" s="7">
        <f t="shared" si="7"/>
        <v>2.4390644525498386</v>
      </c>
      <c r="M15" s="7">
        <f t="shared" si="8"/>
        <v>2.3170753665696013</v>
      </c>
      <c r="S15" s="14">
        <f t="shared" si="3"/>
        <v>0.2134904848974564</v>
      </c>
      <c r="T15" s="14">
        <f t="shared" si="4"/>
        <v>-0.1306440146778802</v>
      </c>
      <c r="U15" s="14">
        <f t="shared" si="5"/>
        <v>3.6848733265866431E-3</v>
      </c>
    </row>
    <row r="16" spans="2:27">
      <c r="B16" s="1">
        <v>1880</v>
      </c>
      <c r="D16" s="3">
        <v>238.95239318264655</v>
      </c>
      <c r="E16" s="2">
        <v>2.1403524891297896</v>
      </c>
      <c r="G16" s="5">
        <f t="shared" si="0"/>
        <v>0.3436519213001239</v>
      </c>
      <c r="H16" s="5">
        <f t="shared" si="1"/>
        <v>0.13173245041614545</v>
      </c>
      <c r="I16" s="5">
        <f t="shared" si="2"/>
        <v>0.2059042652255379</v>
      </c>
      <c r="K16" s="7">
        <f t="shared" si="6"/>
        <v>2.5400327611899565</v>
      </c>
      <c r="L16" s="7">
        <f t="shared" si="7"/>
        <v>2.14035248912979</v>
      </c>
      <c r="M16" s="7">
        <f t="shared" si="8"/>
        <v>2.3256292460858785</v>
      </c>
      <c r="S16" s="14">
        <f t="shared" si="3"/>
        <v>0.29539122143011598</v>
      </c>
      <c r="T16" s="14">
        <f t="shared" si="4"/>
        <v>0.12374960062315286</v>
      </c>
      <c r="U16" s="14">
        <f t="shared" si="5"/>
        <v>0.18722971308569397</v>
      </c>
    </row>
    <row r="17" spans="2:21">
      <c r="B17" s="1">
        <v>1881</v>
      </c>
      <c r="D17" s="3">
        <v>321.06884219912564</v>
      </c>
      <c r="E17" s="2">
        <v>2.422306367277153</v>
      </c>
      <c r="F17" s="8"/>
      <c r="G17" s="5">
        <f t="shared" si="0"/>
        <v>-7.1933746471511517E-2</v>
      </c>
      <c r="H17" s="5">
        <f t="shared" si="1"/>
        <v>-3.3918711172734928E-2</v>
      </c>
      <c r="I17" s="5">
        <f t="shared" si="2"/>
        <v>-4.7223973527306735E-2</v>
      </c>
      <c r="K17" s="7">
        <f t="shared" si="6"/>
        <v>3.4129198997381436</v>
      </c>
      <c r="L17" s="7">
        <f t="shared" si="7"/>
        <v>2.4223063672771534</v>
      </c>
      <c r="M17" s="7">
        <f t="shared" si="8"/>
        <v>2.8044862271882129</v>
      </c>
      <c r="S17" s="14">
        <f t="shared" si="3"/>
        <v>-7.4652154855901418E-2</v>
      </c>
      <c r="T17" s="14">
        <f t="shared" si="4"/>
        <v>-3.4507298385320309E-2</v>
      </c>
      <c r="U17" s="14">
        <f t="shared" si="5"/>
        <v>-4.8375422390367018E-2</v>
      </c>
    </row>
    <row r="18" spans="2:21">
      <c r="B18" s="1">
        <v>1882</v>
      </c>
      <c r="D18" s="3">
        <v>297.973157504472</v>
      </c>
      <c r="E18" s="2">
        <v>2.3401448572336023</v>
      </c>
      <c r="F18" s="8"/>
      <c r="G18" s="5">
        <f t="shared" si="0"/>
        <v>5.587176530108362E-2</v>
      </c>
      <c r="H18" s="5">
        <f t="shared" si="1"/>
        <v>5.5723235908041957E-2</v>
      </c>
      <c r="I18" s="5">
        <f t="shared" si="2"/>
        <v>5.5775221195606538E-2</v>
      </c>
      <c r="K18" s="7">
        <f t="shared" si="6"/>
        <v>3.1674157849428033</v>
      </c>
      <c r="L18" s="7">
        <f t="shared" si="7"/>
        <v>2.3401448572336028</v>
      </c>
      <c r="M18" s="7">
        <f t="shared" si="8"/>
        <v>2.6720472438377803</v>
      </c>
      <c r="S18" s="14">
        <f t="shared" si="3"/>
        <v>5.4366743536345338E-2</v>
      </c>
      <c r="T18" s="14">
        <f t="shared" si="4"/>
        <v>5.4226063724921676E-2</v>
      </c>
      <c r="U18" s="14">
        <f t="shared" si="5"/>
        <v>5.4275303910156274E-2</v>
      </c>
    </row>
    <row r="19" spans="2:21">
      <c r="B19" s="1">
        <v>1883</v>
      </c>
      <c r="D19" s="3">
        <v>314.62144382658465</v>
      </c>
      <c r="E19" s="2">
        <v>2.4705453011722214</v>
      </c>
      <c r="F19" s="8"/>
      <c r="G19" s="5">
        <f t="shared" si="0"/>
        <v>2.3113087831146517E-2</v>
      </c>
      <c r="H19" s="5">
        <f t="shared" si="1"/>
        <v>0.12331738100285339</v>
      </c>
      <c r="I19" s="5">
        <f t="shared" si="2"/>
        <v>8.8245878392755994E-2</v>
      </c>
      <c r="K19" s="7">
        <f t="shared" si="6"/>
        <v>3.3443848962900753</v>
      </c>
      <c r="L19" s="7">
        <f t="shared" si="7"/>
        <v>2.4705453011722218</v>
      </c>
      <c r="M19" s="7">
        <f t="shared" si="8"/>
        <v>2.8210812699079435</v>
      </c>
      <c r="S19" s="14">
        <f t="shared" si="3"/>
        <v>2.2850026149297462E-2</v>
      </c>
      <c r="T19" s="14">
        <f t="shared" si="4"/>
        <v>0.11628625470765949</v>
      </c>
      <c r="U19" s="14">
        <f t="shared" si="5"/>
        <v>8.4567114071405589E-2</v>
      </c>
    </row>
    <row r="20" spans="2:21">
      <c r="B20" s="1">
        <v>1884</v>
      </c>
      <c r="D20" s="3">
        <v>321.89331689131063</v>
      </c>
      <c r="E20" s="2">
        <v>2.7752064773616856</v>
      </c>
      <c r="F20" s="8"/>
      <c r="G20" s="5">
        <f t="shared" si="0"/>
        <v>-2.3055370605801873E-2</v>
      </c>
      <c r="H20" s="5">
        <f t="shared" si="1"/>
        <v>0.16509338236650661</v>
      </c>
      <c r="I20" s="5">
        <f t="shared" si="2"/>
        <v>9.9241318826198646E-2</v>
      </c>
      <c r="K20" s="7">
        <f t="shared" si="6"/>
        <v>3.4216839581391878</v>
      </c>
      <c r="L20" s="7">
        <f t="shared" si="7"/>
        <v>2.775206477361686</v>
      </c>
      <c r="M20" s="7">
        <f t="shared" si="8"/>
        <v>3.0700300645883214</v>
      </c>
      <c r="S20" s="14">
        <f t="shared" si="3"/>
        <v>-2.3325302655732068E-2</v>
      </c>
      <c r="T20" s="14">
        <f t="shared" si="4"/>
        <v>0.15280124034307419</v>
      </c>
      <c r="U20" s="14">
        <f t="shared" si="5"/>
        <v>9.4620231686850978E-2</v>
      </c>
    </row>
    <row r="21" spans="2:21">
      <c r="B21" s="1">
        <v>1885</v>
      </c>
      <c r="D21" s="3">
        <v>314.47194717485064</v>
      </c>
      <c r="E21" s="2">
        <v>3.233374701474764</v>
      </c>
      <c r="F21" s="8"/>
      <c r="G21" s="5">
        <f t="shared" si="0"/>
        <v>0.34535051061093625</v>
      </c>
      <c r="H21" s="5">
        <f t="shared" si="1"/>
        <v>8.5566342305895882E-2</v>
      </c>
      <c r="I21" s="5">
        <f t="shared" si="2"/>
        <v>0.17649080121266</v>
      </c>
      <c r="K21" s="7">
        <f t="shared" si="6"/>
        <v>3.3427957663883618</v>
      </c>
      <c r="L21" s="7">
        <f t="shared" si="7"/>
        <v>3.2333747014747649</v>
      </c>
      <c r="M21" s="7">
        <f t="shared" si="8"/>
        <v>3.3747038970341463</v>
      </c>
      <c r="S21" s="14">
        <f t="shared" si="3"/>
        <v>0.29665458178753212</v>
      </c>
      <c r="T21" s="14">
        <f t="shared" si="4"/>
        <v>8.2101825286613139E-2</v>
      </c>
      <c r="U21" s="14">
        <f t="shared" si="5"/>
        <v>0.16253611038094373</v>
      </c>
    </row>
    <row r="22" spans="2:21">
      <c r="B22" s="1">
        <v>1886</v>
      </c>
      <c r="D22" s="3">
        <v>423.07499470450068</v>
      </c>
      <c r="E22" s="2">
        <v>3.5100427479843779</v>
      </c>
      <c r="F22" s="8"/>
      <c r="G22" s="5">
        <f t="shared" si="0"/>
        <v>0.11939991635369451</v>
      </c>
      <c r="H22" s="5">
        <f t="shared" si="1"/>
        <v>2.2025203282308503E-2</v>
      </c>
      <c r="I22" s="5">
        <f t="shared" si="2"/>
        <v>5.6106352857293602E-2</v>
      </c>
      <c r="K22" s="7">
        <f t="shared" si="6"/>
        <v>4.4972319911786585</v>
      </c>
      <c r="L22" s="7">
        <f t="shared" si="7"/>
        <v>3.5100427479843788</v>
      </c>
      <c r="M22" s="7">
        <f t="shared" si="8"/>
        <v>3.9703080916771891</v>
      </c>
      <c r="S22" s="14">
        <f t="shared" si="3"/>
        <v>0.1127927527508872</v>
      </c>
      <c r="T22" s="14">
        <f t="shared" si="4"/>
        <v>2.1786152223340228E-2</v>
      </c>
      <c r="U22" s="14">
        <f t="shared" si="5"/>
        <v>5.4588893145905953E-2</v>
      </c>
    </row>
    <row r="23" spans="2:21">
      <c r="B23" s="1">
        <v>1887</v>
      </c>
      <c r="D23" s="3">
        <v>473.59011368355777</v>
      </c>
      <c r="E23" s="2">
        <v>3.5873521530383266</v>
      </c>
      <c r="F23" s="8"/>
      <c r="G23" s="5">
        <f t="shared" si="0"/>
        <v>-5.1459356961579883E-2</v>
      </c>
      <c r="H23" s="5">
        <f t="shared" si="1"/>
        <v>-2.2886133653071683E-2</v>
      </c>
      <c r="I23" s="5">
        <f t="shared" si="2"/>
        <v>-3.2886761811049547E-2</v>
      </c>
      <c r="K23" s="7">
        <f t="shared" si="6"/>
        <v>5.0342011147485497</v>
      </c>
      <c r="L23" s="7">
        <f t="shared" si="7"/>
        <v>3.5873521530383274</v>
      </c>
      <c r="M23" s="7">
        <f t="shared" si="8"/>
        <v>4.1930675984209973</v>
      </c>
      <c r="S23" s="14">
        <f t="shared" si="3"/>
        <v>-5.2830640721805225E-2</v>
      </c>
      <c r="T23" s="14">
        <f t="shared" si="4"/>
        <v>-2.3152086804188027E-2</v>
      </c>
      <c r="U23" s="14">
        <f t="shared" si="5"/>
        <v>-3.3439687810925121E-2</v>
      </c>
    </row>
    <row r="24" spans="2:21">
      <c r="B24" s="1">
        <v>1888</v>
      </c>
      <c r="D24" s="3">
        <v>449.21947097004039</v>
      </c>
      <c r="E24" s="2">
        <v>3.5052515322032569</v>
      </c>
      <c r="F24" s="8"/>
      <c r="G24" s="5">
        <f t="shared" si="0"/>
        <v>8.2091397228524876E-2</v>
      </c>
      <c r="H24" s="5">
        <f t="shared" si="1"/>
        <v>0.10568017723643774</v>
      </c>
      <c r="I24" s="5">
        <f t="shared" si="2"/>
        <v>9.7424104233668249E-2</v>
      </c>
      <c r="K24" s="7">
        <f t="shared" si="6"/>
        <v>4.7751443625683203</v>
      </c>
      <c r="L24" s="7">
        <f t="shared" si="7"/>
        <v>3.5052515322032578</v>
      </c>
      <c r="M24" s="7">
        <f t="shared" si="8"/>
        <v>4.055171183054096</v>
      </c>
      <c r="S24" s="14">
        <f t="shared" si="3"/>
        <v>7.8895647493191084E-2</v>
      </c>
      <c r="T24" s="14">
        <f t="shared" si="4"/>
        <v>0.10046069060994373</v>
      </c>
      <c r="U24" s="14">
        <f t="shared" si="5"/>
        <v>9.2965710258146358E-2</v>
      </c>
    </row>
    <row r="25" spans="2:21">
      <c r="B25" s="1">
        <v>1889</v>
      </c>
      <c r="D25" s="3">
        <v>486.09652500422976</v>
      </c>
      <c r="E25" s="2">
        <v>3.8756871353847919</v>
      </c>
      <c r="F25" s="8"/>
      <c r="G25" s="5">
        <f t="shared" si="0"/>
        <v>0.12417756790860746</v>
      </c>
      <c r="H25" s="5">
        <f t="shared" si="1"/>
        <v>8.9385936862757642E-2</v>
      </c>
      <c r="I25" s="5">
        <f t="shared" si="2"/>
        <v>0.10156300772880508</v>
      </c>
      <c r="K25" s="7">
        <f t="shared" si="6"/>
        <v>5.1671426352594674</v>
      </c>
      <c r="L25" s="7">
        <f t="shared" si="7"/>
        <v>3.8756871353847933</v>
      </c>
      <c r="M25" s="7">
        <f t="shared" si="8"/>
        <v>4.4502426030773261</v>
      </c>
      <c r="S25" s="14">
        <f t="shared" si="3"/>
        <v>0.11705171756057643</v>
      </c>
      <c r="T25" s="14">
        <f t="shared" si="4"/>
        <v>8.5614176817433246E-2</v>
      </c>
      <c r="U25" s="14">
        <f t="shared" si="5"/>
        <v>9.6730087375374252E-2</v>
      </c>
    </row>
    <row r="26" spans="2:21">
      <c r="B26" s="1">
        <v>1890</v>
      </c>
      <c r="D26" s="3">
        <v>546.45880924808057</v>
      </c>
      <c r="E26" s="2">
        <v>4.2221190609680992</v>
      </c>
      <c r="F26" s="8"/>
      <c r="G26" s="5">
        <f t="shared" si="0"/>
        <v>-8.4472114521280894E-2</v>
      </c>
      <c r="H26" s="5">
        <f t="shared" si="1"/>
        <v>-6.284823159262376E-3</v>
      </c>
      <c r="I26" s="5">
        <f t="shared" si="2"/>
        <v>-3.3650375135968857E-2</v>
      </c>
      <c r="K26" s="7">
        <f t="shared" si="6"/>
        <v>5.8087858407428605</v>
      </c>
      <c r="L26" s="7">
        <f t="shared" si="7"/>
        <v>4.2221190609681001</v>
      </c>
      <c r="M26" s="7">
        <f t="shared" si="8"/>
        <v>4.9022226269687259</v>
      </c>
      <c r="S26" s="14">
        <f t="shared" si="3"/>
        <v>-8.8254456042840018E-2</v>
      </c>
      <c r="T26" s="14">
        <f t="shared" si="4"/>
        <v>-6.3046558004293211E-3</v>
      </c>
      <c r="U26" s="14">
        <f t="shared" si="5"/>
        <v>-3.4229579749596228E-2</v>
      </c>
    </row>
    <row r="27" spans="2:21">
      <c r="B27" s="1">
        <v>1891</v>
      </c>
      <c r="D27" s="3">
        <v>500.29827813211392</v>
      </c>
      <c r="E27" s="2">
        <v>4.1955837893125638</v>
      </c>
      <c r="F27" s="8"/>
      <c r="G27" s="5">
        <f t="shared" si="0"/>
        <v>0.26603037330847878</v>
      </c>
      <c r="H27" s="5">
        <f t="shared" si="1"/>
        <v>0.10586531172881752</v>
      </c>
      <c r="I27" s="5">
        <f t="shared" si="2"/>
        <v>0.16192308328169897</v>
      </c>
      <c r="K27" s="7">
        <f t="shared" si="6"/>
        <v>5.318105417974035</v>
      </c>
      <c r="L27" s="7">
        <f t="shared" si="7"/>
        <v>4.1955837893125647</v>
      </c>
      <c r="M27" s="7">
        <f t="shared" si="8"/>
        <v>4.7372609965711936</v>
      </c>
      <c r="S27" s="14">
        <f t="shared" si="3"/>
        <v>0.23588631498907225</v>
      </c>
      <c r="T27" s="14">
        <f t="shared" si="4"/>
        <v>0.1006281160540379</v>
      </c>
      <c r="U27" s="14">
        <f t="shared" si="5"/>
        <v>0.1500764628495968</v>
      </c>
    </row>
    <row r="28" spans="2:21">
      <c r="B28" s="1">
        <v>1892</v>
      </c>
      <c r="D28" s="3">
        <v>633.39281582918932</v>
      </c>
      <c r="E28" s="2">
        <v>4.6397505750525116</v>
      </c>
      <c r="F28" s="8"/>
      <c r="G28" s="5">
        <f t="shared" si="0"/>
        <v>-1.5188808664380549E-2</v>
      </c>
      <c r="H28" s="5">
        <f t="shared" si="1"/>
        <v>-4.9549461667845796E-2</v>
      </c>
      <c r="I28" s="5">
        <f t="shared" si="2"/>
        <v>-3.7523233116632956E-2</v>
      </c>
      <c r="K28" s="7">
        <f t="shared" si="6"/>
        <v>6.7328829876115108</v>
      </c>
      <c r="L28" s="7">
        <f t="shared" si="7"/>
        <v>4.6397505750525125</v>
      </c>
      <c r="M28" s="7">
        <f t="shared" si="8"/>
        <v>5.5043329034461346</v>
      </c>
      <c r="S28" s="14">
        <f t="shared" si="3"/>
        <v>-1.5305340106988367E-2</v>
      </c>
      <c r="T28" s="14">
        <f t="shared" si="4"/>
        <v>-5.0819155933002846E-2</v>
      </c>
      <c r="U28" s="14">
        <f t="shared" si="5"/>
        <v>-3.8245351414526584E-2</v>
      </c>
    </row>
    <row r="29" spans="2:21">
      <c r="B29" s="1">
        <v>1893</v>
      </c>
      <c r="D29" s="3">
        <v>623.77233354016653</v>
      </c>
      <c r="E29" s="2">
        <v>4.4098534317855815</v>
      </c>
      <c r="F29" s="8"/>
      <c r="G29" s="5">
        <f t="shared" si="0"/>
        <v>-6.3908401920460323E-2</v>
      </c>
      <c r="H29" s="5">
        <f t="shared" si="1"/>
        <v>0.2014335811885688</v>
      </c>
      <c r="I29" s="5">
        <f t="shared" si="2"/>
        <v>0.10856388710040862</v>
      </c>
      <c r="K29" s="7">
        <f t="shared" si="6"/>
        <v>6.6306185161530165</v>
      </c>
      <c r="L29" s="7">
        <f t="shared" si="7"/>
        <v>4.4098534317855824</v>
      </c>
      <c r="M29" s="7">
        <f t="shared" si="8"/>
        <v>5.2977925367585721</v>
      </c>
      <c r="S29" s="14">
        <f t="shared" si="3"/>
        <v>-6.6041946096550078E-2</v>
      </c>
      <c r="T29" s="14">
        <f t="shared" si="4"/>
        <v>0.18351549475675707</v>
      </c>
      <c r="U29" s="14">
        <f t="shared" si="5"/>
        <v>0.10306538224333171</v>
      </c>
    </row>
    <row r="30" spans="2:21">
      <c r="B30" s="1">
        <v>1894</v>
      </c>
      <c r="D30" s="3">
        <v>583.90804054141813</v>
      </c>
      <c r="E30" s="2">
        <v>5.2981460010668515</v>
      </c>
      <c r="F30" s="8"/>
      <c r="G30" s="5">
        <f t="shared" si="0"/>
        <v>8.0576404940055024E-2</v>
      </c>
      <c r="H30" s="5">
        <f t="shared" si="1"/>
        <v>0.10334599918872001</v>
      </c>
      <c r="I30" s="5">
        <f t="shared" si="2"/>
        <v>9.5376641201687262E-2</v>
      </c>
      <c r="K30" s="7">
        <f t="shared" si="6"/>
        <v>6.2068662830414629</v>
      </c>
      <c r="L30" s="7">
        <f t="shared" si="7"/>
        <v>5.2981460010668524</v>
      </c>
      <c r="M30" s="7">
        <f t="shared" si="8"/>
        <v>5.8729414876006176</v>
      </c>
      <c r="S30" s="14">
        <f t="shared" si="3"/>
        <v>7.7494607042348493E-2</v>
      </c>
      <c r="T30" s="14">
        <f t="shared" si="4"/>
        <v>9.8347380282210101E-2</v>
      </c>
      <c r="U30" s="14">
        <f t="shared" si="5"/>
        <v>9.109826869396459E-2</v>
      </c>
    </row>
    <row r="31" spans="2:21">
      <c r="B31" s="1">
        <v>1895</v>
      </c>
      <c r="D31" s="3">
        <v>630.95725126383752</v>
      </c>
      <c r="E31" s="2">
        <v>5.8456881933948264</v>
      </c>
      <c r="F31" s="8"/>
      <c r="G31" s="5">
        <f t="shared" si="0"/>
        <v>3.4592434976592257E-2</v>
      </c>
      <c r="H31" s="5">
        <f t="shared" si="1"/>
        <v>9.1762268507105116E-3</v>
      </c>
      <c r="I31" s="5">
        <f t="shared" si="2"/>
        <v>1.8071899694769123E-2</v>
      </c>
      <c r="K31" s="7">
        <f t="shared" si="6"/>
        <v>6.7069932540725858</v>
      </c>
      <c r="L31" s="7">
        <f t="shared" si="7"/>
        <v>5.8456881933948273</v>
      </c>
      <c r="M31" s="7">
        <f t="shared" si="8"/>
        <v>6.433082920662005</v>
      </c>
      <c r="S31" s="14">
        <f t="shared" si="3"/>
        <v>3.4007566533280256E-2</v>
      </c>
      <c r="T31" s="14">
        <f t="shared" si="4"/>
        <v>9.1343810771762988E-3</v>
      </c>
      <c r="U31" s="14">
        <f t="shared" si="5"/>
        <v>1.7910544018123736E-2</v>
      </c>
    </row>
    <row r="32" spans="2:21">
      <c r="B32" s="1">
        <v>1896</v>
      </c>
      <c r="D32" s="3">
        <v>652.78359895119127</v>
      </c>
      <c r="E32" s="2">
        <v>5.8993295543559379</v>
      </c>
      <c r="F32" s="8"/>
      <c r="G32" s="5">
        <f t="shared" si="0"/>
        <v>6.2552604141660195E-2</v>
      </c>
      <c r="H32" s="5">
        <f t="shared" si="1"/>
        <v>8.4048523283512422E-2</v>
      </c>
      <c r="I32" s="5">
        <f t="shared" si="2"/>
        <v>7.6524951583864145E-2</v>
      </c>
      <c r="K32" s="7">
        <f t="shared" si="6"/>
        <v>6.9390044821025345</v>
      </c>
      <c r="L32" s="7">
        <f t="shared" si="7"/>
        <v>5.8993295543559379</v>
      </c>
      <c r="M32" s="7">
        <f t="shared" si="8"/>
        <v>6.5493409499323407</v>
      </c>
      <c r="S32" s="14">
        <f t="shared" si="3"/>
        <v>6.0674130371252182E-2</v>
      </c>
      <c r="T32" s="14">
        <f t="shared" si="4"/>
        <v>8.0702665192285347E-2</v>
      </c>
      <c r="U32" s="14">
        <f t="shared" si="5"/>
        <v>7.3738215987352043E-2</v>
      </c>
    </row>
    <row r="33" spans="2:25">
      <c r="B33" s="1">
        <v>1897</v>
      </c>
      <c r="D33" s="3">
        <v>693.61691300655343</v>
      </c>
      <c r="E33" s="2">
        <v>6.3951594917623353</v>
      </c>
      <c r="F33" s="8"/>
      <c r="G33" s="5">
        <f t="shared" si="0"/>
        <v>0.1693398639591992</v>
      </c>
      <c r="H33" s="5">
        <f t="shared" si="1"/>
        <v>8.9728485396807223E-3</v>
      </c>
      <c r="I33" s="5">
        <f t="shared" si="2"/>
        <v>6.5101303936512186E-2</v>
      </c>
      <c r="K33" s="7">
        <f t="shared" si="6"/>
        <v>7.3730572826087002</v>
      </c>
      <c r="L33" s="7">
        <f t="shared" si="7"/>
        <v>6.3951594917623362</v>
      </c>
      <c r="M33" s="7">
        <f t="shared" si="8"/>
        <v>7.0505289490321319</v>
      </c>
      <c r="S33" s="14">
        <f t="shared" si="3"/>
        <v>0.1564393707400277</v>
      </c>
      <c r="T33" s="14">
        <f t="shared" si="4"/>
        <v>8.932831732582993E-3</v>
      </c>
      <c r="U33" s="14">
        <f t="shared" si="5"/>
        <v>6.3069915704814253E-2</v>
      </c>
    </row>
    <row r="34" spans="2:25">
      <c r="B34" s="1">
        <v>1898</v>
      </c>
      <c r="D34" s="3">
        <v>811.07390669488291</v>
      </c>
      <c r="E34" s="2">
        <v>6.4525422892690196</v>
      </c>
      <c r="F34" s="8"/>
      <c r="G34" s="5">
        <f t="shared" si="0"/>
        <v>0.27520266574901475</v>
      </c>
      <c r="H34" s="5">
        <f t="shared" si="1"/>
        <v>4.0035115799769372E-2</v>
      </c>
      <c r="I34" s="5">
        <f t="shared" si="2"/>
        <v>0.12234375828200525</v>
      </c>
      <c r="K34" s="7">
        <f t="shared" si="6"/>
        <v>8.6216097998090397</v>
      </c>
      <c r="L34" s="7">
        <f t="shared" si="7"/>
        <v>6.4525422892690214</v>
      </c>
      <c r="M34" s="7">
        <f t="shared" si="8"/>
        <v>7.5095275770562511</v>
      </c>
      <c r="S34" s="14">
        <f t="shared" si="3"/>
        <v>0.24310511950725491</v>
      </c>
      <c r="T34" s="14">
        <f t="shared" si="4"/>
        <v>3.9254477775335965E-2</v>
      </c>
      <c r="U34" s="14">
        <f t="shared" si="5"/>
        <v>0.11541914010624395</v>
      </c>
    </row>
    <row r="35" spans="2:25">
      <c r="B35" s="1">
        <v>1899</v>
      </c>
      <c r="D35" s="3">
        <v>1034.2836079367823</v>
      </c>
      <c r="E35" s="2">
        <v>6.7108705670228135</v>
      </c>
      <c r="F35" s="8"/>
      <c r="G35" s="5">
        <f t="shared" si="0"/>
        <v>-0.1130949173667285</v>
      </c>
      <c r="H35" s="5">
        <f t="shared" si="1"/>
        <v>-0.12121972155930449</v>
      </c>
      <c r="I35" s="5">
        <f t="shared" si="2"/>
        <v>-0.11837604009190289</v>
      </c>
      <c r="K35" s="7">
        <f t="shared" si="6"/>
        <v>10.994299799764317</v>
      </c>
      <c r="L35" s="7">
        <f t="shared" si="7"/>
        <v>6.7108705670228153</v>
      </c>
      <c r="M35" s="7">
        <f t="shared" si="8"/>
        <v>8.428271403755673</v>
      </c>
      <c r="S35" s="14">
        <f t="shared" si="3"/>
        <v>-0.12001731183108925</v>
      </c>
      <c r="T35" s="14">
        <f t="shared" si="4"/>
        <v>-0.12922038018833887</v>
      </c>
      <c r="U35" s="14">
        <f t="shared" si="5"/>
        <v>-0.12598966319860191</v>
      </c>
    </row>
    <row r="36" spans="2:25">
      <c r="B36" s="1">
        <v>1900</v>
      </c>
      <c r="D36" s="3">
        <v>917.31138876341015</v>
      </c>
      <c r="E36" s="2">
        <v>5.8973807054677758</v>
      </c>
      <c r="F36" s="8"/>
      <c r="G36" s="5">
        <f t="shared" si="0"/>
        <v>0.23938323818558072</v>
      </c>
      <c r="H36" s="5">
        <f t="shared" si="1"/>
        <v>6.1698511237001874E-2</v>
      </c>
      <c r="I36" s="5">
        <f t="shared" si="2"/>
        <v>0.12388816566900446</v>
      </c>
      <c r="K36" s="7">
        <f t="shared" si="6"/>
        <v>9.7509003724049315</v>
      </c>
      <c r="L36" s="7">
        <f t="shared" si="7"/>
        <v>5.8973807054677776</v>
      </c>
      <c r="M36" s="7">
        <f t="shared" si="8"/>
        <v>7.4305660101592519</v>
      </c>
      <c r="S36" s="14">
        <f t="shared" si="3"/>
        <v>0.21461386731820761</v>
      </c>
      <c r="T36" s="14">
        <f t="shared" si="4"/>
        <v>5.9869994791895441E-2</v>
      </c>
      <c r="U36" s="14">
        <f t="shared" si="5"/>
        <v>0.11679424978560966</v>
      </c>
    </row>
    <row r="37" spans="2:25">
      <c r="B37" s="1">
        <v>1901</v>
      </c>
      <c r="D37" s="3">
        <v>1136.9003594301073</v>
      </c>
      <c r="E37" s="2">
        <v>6.2612403151929579</v>
      </c>
      <c r="F37" s="8"/>
      <c r="G37" s="5">
        <f t="shared" si="0"/>
        <v>0.16585627680738568</v>
      </c>
      <c r="H37" s="5">
        <f t="shared" si="1"/>
        <v>1.4090602261185303E-4</v>
      </c>
      <c r="I37" s="5">
        <f t="shared" si="2"/>
        <v>5.8141285797282685E-2</v>
      </c>
      <c r="K37" s="7">
        <f t="shared" si="6"/>
        <v>12.085102478776209</v>
      </c>
      <c r="L37" s="7">
        <f t="shared" si="7"/>
        <v>6.2612403151929596</v>
      </c>
      <c r="M37" s="7">
        <f t="shared" si="8"/>
        <v>8.3511252030403345</v>
      </c>
      <c r="S37" s="14">
        <f t="shared" si="3"/>
        <v>0.15345581858771068</v>
      </c>
      <c r="T37" s="14">
        <f t="shared" si="4"/>
        <v>1.4089609629069024E-4</v>
      </c>
      <c r="U37" s="14">
        <f t="shared" si="5"/>
        <v>5.6513864971493216E-2</v>
      </c>
      <c r="W37" s="1" t="str">
        <f>CONCATENATE(B7,"-",B37)</f>
        <v>1871-1901</v>
      </c>
      <c r="X37" s="18">
        <f>K37/K7</f>
        <v>12.085102478776209</v>
      </c>
      <c r="Y37" s="18">
        <f>L37/L7</f>
        <v>6.2612403151929596</v>
      </c>
    </row>
    <row r="38" spans="2:25">
      <c r="B38" s="1">
        <v>1902</v>
      </c>
      <c r="D38" s="3">
        <v>1325.4624201461634</v>
      </c>
      <c r="E38" s="2">
        <v>6.2621225616623892</v>
      </c>
      <c r="F38" s="8"/>
      <c r="G38" s="5">
        <f t="shared" si="0"/>
        <v>-1.2315209263219162E-2</v>
      </c>
      <c r="H38" s="5">
        <f t="shared" si="1"/>
        <v>-6.7469381436673026E-2</v>
      </c>
      <c r="I38" s="5">
        <f t="shared" si="2"/>
        <v>-4.8165421175964174E-2</v>
      </c>
      <c r="K38" s="7">
        <f t="shared" si="6"/>
        <v>14.089492580741739</v>
      </c>
      <c r="L38" s="7">
        <f t="shared" si="7"/>
        <v>6.2621225616623901</v>
      </c>
      <c r="M38" s="7">
        <f t="shared" si="8"/>
        <v>8.8366703601991929</v>
      </c>
      <c r="S38" s="14">
        <f t="shared" si="3"/>
        <v>-1.2391669853437176E-2</v>
      </c>
      <c r="T38" s="14">
        <f t="shared" si="4"/>
        <v>-6.9853293082762766E-2</v>
      </c>
      <c r="U38" s="14">
        <f t="shared" si="5"/>
        <v>-4.9364021028549927E-2</v>
      </c>
      <c r="W38" s="1" t="str">
        <f t="shared" ref="W38:W101" si="9">CONCATENATE(B8,"-",B38)</f>
        <v>1872-1902</v>
      </c>
      <c r="X38" s="18">
        <f t="shared" ref="X38:Y38" si="10">K38/K8</f>
        <v>12.36946513821044</v>
      </c>
      <c r="Y38" s="18">
        <f t="shared" si="10"/>
        <v>6.0464430167657941</v>
      </c>
    </row>
    <row r="39" spans="2:25">
      <c r="B39" s="1">
        <v>1903</v>
      </c>
      <c r="D39" s="3">
        <v>1309.1390730715304</v>
      </c>
      <c r="E39" s="2">
        <v>5.8396210259463937</v>
      </c>
      <c r="F39" s="8"/>
      <c r="G39" s="5">
        <f t="shared" ref="G39:G70" si="11">D40/D39-1</f>
        <v>-0.13275184205345947</v>
      </c>
      <c r="H39" s="5">
        <f t="shared" ref="H39:H70" si="12">E40/E39-1</f>
        <v>7.2462283124048454E-2</v>
      </c>
      <c r="I39" s="5">
        <f t="shared" ref="I39:I70" si="13">0.35*G39+0.65*H39</f>
        <v>6.3733931192068438E-4</v>
      </c>
      <c r="K39" s="7">
        <f t="shared" si="6"/>
        <v>13.915977531197331</v>
      </c>
      <c r="L39" s="7">
        <f t="shared" si="7"/>
        <v>5.8396210259463945</v>
      </c>
      <c r="M39" s="7">
        <f t="shared" si="8"/>
        <v>8.4110484105070409</v>
      </c>
      <c r="S39" s="14">
        <f t="shared" ref="S39:S70" si="14">LN(1+G39)</f>
        <v>-0.14243011715120646</v>
      </c>
      <c r="T39" s="14">
        <f t="shared" ref="T39:T70" si="15">LN(1+H39)</f>
        <v>6.9957203951348274E-2</v>
      </c>
      <c r="U39" s="14">
        <f t="shared" ref="U39:U70" si="16">LN(1+I39)</f>
        <v>6.371362974763328E-4</v>
      </c>
      <c r="W39" s="1" t="str">
        <f t="shared" si="9"/>
        <v>1873-1903</v>
      </c>
      <c r="X39" s="18">
        <f t="shared" ref="X39:Y39" si="17">K39/K9</f>
        <v>11.230926273847972</v>
      </c>
      <c r="Y39" s="18">
        <f t="shared" si="17"/>
        <v>5.5520933859873569</v>
      </c>
    </row>
    <row r="40" spans="2:25">
      <c r="B40" s="1">
        <v>1904</v>
      </c>
      <c r="D40" s="3">
        <v>1135.3484496171263</v>
      </c>
      <c r="E40" s="2">
        <v>6.2627732980656674</v>
      </c>
      <c r="F40" s="8"/>
      <c r="G40" s="5">
        <f t="shared" si="11"/>
        <v>0.29133805852584094</v>
      </c>
      <c r="H40" s="5">
        <f t="shared" si="12"/>
        <v>4.9109176478976391E-3</v>
      </c>
      <c r="I40" s="5">
        <f t="shared" si="13"/>
        <v>0.10516041695517779</v>
      </c>
      <c r="K40" s="7">
        <f t="shared" si="6"/>
        <v>12.068605879956332</v>
      </c>
      <c r="L40" s="7">
        <f t="shared" si="7"/>
        <v>6.2627732980656683</v>
      </c>
      <c r="M40" s="7">
        <f t="shared" si="8"/>
        <v>8.4164091023135263</v>
      </c>
      <c r="S40" s="14">
        <f t="shared" si="14"/>
        <v>0.25567893546785281</v>
      </c>
      <c r="T40" s="14">
        <f t="shared" si="15"/>
        <v>4.8988984260361417E-3</v>
      </c>
      <c r="U40" s="14">
        <f t="shared" si="16"/>
        <v>9.9990498148125204E-2</v>
      </c>
      <c r="W40" s="1" t="str">
        <f t="shared" si="9"/>
        <v>1874-1904</v>
      </c>
      <c r="X40" s="18">
        <f t="shared" ref="X40:Y40" si="18">K40/K10</f>
        <v>9.545809902342187</v>
      </c>
      <c r="Y40" s="18">
        <f t="shared" si="18"/>
        <v>5.3414416180581146</v>
      </c>
    </row>
    <row r="41" spans="2:25">
      <c r="B41" s="1">
        <v>1905</v>
      </c>
      <c r="D41" s="3">
        <v>1466.1186626789035</v>
      </c>
      <c r="E41" s="2">
        <v>6.2935292619799208</v>
      </c>
      <c r="F41" s="8"/>
      <c r="G41" s="5">
        <f t="shared" si="11"/>
        <v>0.21305459422228434</v>
      </c>
      <c r="H41" s="5">
        <f t="shared" si="12"/>
        <v>3.9460539274118078E-2</v>
      </c>
      <c r="I41" s="5">
        <f t="shared" si="13"/>
        <v>0.10021845850597627</v>
      </c>
      <c r="K41" s="7">
        <f t="shared" ref="K41:K72" si="19">K40*(1+G40)</f>
        <v>15.584650086136357</v>
      </c>
      <c r="L41" s="7">
        <f t="shared" ref="L41:L72" si="20">L40*(1+H40)</f>
        <v>6.2935292619799208</v>
      </c>
      <c r="M41" s="7">
        <f t="shared" si="8"/>
        <v>9.3014821927781703</v>
      </c>
      <c r="S41" s="14">
        <f t="shared" si="14"/>
        <v>0.19314163655197381</v>
      </c>
      <c r="T41" s="14">
        <f t="shared" si="15"/>
        <v>3.8701866339124175E-2</v>
      </c>
      <c r="U41" s="14">
        <f t="shared" si="16"/>
        <v>9.5508758728021767E-2</v>
      </c>
      <c r="W41" s="1" t="str">
        <f t="shared" si="9"/>
        <v>1875-1905</v>
      </c>
      <c r="X41" s="18">
        <f t="shared" ref="X41:Y41" si="21">K41/K11</f>
        <v>10.95713531733276</v>
      </c>
      <c r="Y41" s="18">
        <f t="shared" si="21"/>
        <v>4.5961261224268171</v>
      </c>
    </row>
    <row r="42" spans="2:25">
      <c r="B42" s="1">
        <v>1906</v>
      </c>
      <c r="D42" s="3">
        <v>1778.4819794376756</v>
      </c>
      <c r="E42" s="2">
        <v>6.5418753205950901</v>
      </c>
      <c r="F42" s="8"/>
      <c r="G42" s="5">
        <f t="shared" si="11"/>
        <v>-3.6322419311358933E-2</v>
      </c>
      <c r="H42" s="5">
        <f t="shared" si="12"/>
        <v>-2.8195689996697304E-2</v>
      </c>
      <c r="I42" s="5">
        <f t="shared" si="13"/>
        <v>-3.1040045256828873E-2</v>
      </c>
      <c r="K42" s="7">
        <f t="shared" si="19"/>
        <v>18.905031386334425</v>
      </c>
      <c r="L42" s="7">
        <f t="shared" si="20"/>
        <v>6.541875320595091</v>
      </c>
      <c r="M42" s="7">
        <f t="shared" si="8"/>
        <v>10.233662399959186</v>
      </c>
      <c r="S42" s="14">
        <f t="shared" si="14"/>
        <v>-3.6998500182321918E-2</v>
      </c>
      <c r="T42" s="14">
        <f t="shared" si="15"/>
        <v>-2.8600821947826576E-2</v>
      </c>
      <c r="U42" s="14">
        <f t="shared" si="16"/>
        <v>-3.1531994319765395E-2</v>
      </c>
      <c r="W42" s="1" t="str">
        <f t="shared" si="9"/>
        <v>1876-1906</v>
      </c>
      <c r="X42" s="18">
        <f t="shared" ref="X42:Y42" si="22">K42/K12</f>
        <v>11.886196043929369</v>
      </c>
      <c r="Y42" s="18">
        <f t="shared" si="22"/>
        <v>4.130213279141234</v>
      </c>
    </row>
    <row r="43" spans="2:25">
      <c r="B43" s="1">
        <v>1907</v>
      </c>
      <c r="D43" s="3">
        <v>1713.8832112428447</v>
      </c>
      <c r="E43" s="2">
        <v>6.3574226320585465</v>
      </c>
      <c r="F43" s="8"/>
      <c r="G43" s="5">
        <f t="shared" si="11"/>
        <v>-0.22516987886028339</v>
      </c>
      <c r="H43" s="5">
        <f t="shared" si="12"/>
        <v>4.3743077218497906E-2</v>
      </c>
      <c r="I43" s="5">
        <f t="shared" si="13"/>
        <v>-5.0376457409075544E-2</v>
      </c>
      <c r="K43" s="7">
        <f t="shared" si="19"/>
        <v>18.218354909225585</v>
      </c>
      <c r="L43" s="7">
        <f t="shared" si="20"/>
        <v>6.3574226320585474</v>
      </c>
      <c r="M43" s="7">
        <f t="shared" si="8"/>
        <v>9.9160090559213447</v>
      </c>
      <c r="S43" s="14">
        <f t="shared" si="14"/>
        <v>-0.25511147218569691</v>
      </c>
      <c r="T43" s="14">
        <f t="shared" si="15"/>
        <v>4.2813364555900416E-2</v>
      </c>
      <c r="U43" s="14">
        <f t="shared" si="16"/>
        <v>-5.168964388055626E-2</v>
      </c>
      <c r="W43" s="1" t="str">
        <f t="shared" si="9"/>
        <v>1877-1907</v>
      </c>
      <c r="X43" s="18">
        <f t="shared" ref="X43:Y43" si="23">K43/K13</f>
        <v>13.462600000073566</v>
      </c>
      <c r="Y43" s="18">
        <f t="shared" si="23"/>
        <v>3.8273104596792922</v>
      </c>
    </row>
    <row r="44" spans="2:25">
      <c r="B44" s="1">
        <v>1908</v>
      </c>
      <c r="D44" s="3">
        <v>1327.9683361866198</v>
      </c>
      <c r="E44" s="2">
        <v>6.6355158611633094</v>
      </c>
      <c r="F44" s="8"/>
      <c r="G44" s="5">
        <f t="shared" si="11"/>
        <v>0.34974244934388143</v>
      </c>
      <c r="H44" s="5">
        <f t="shared" si="12"/>
        <v>1.4851758990884756E-2</v>
      </c>
      <c r="I44" s="5">
        <f t="shared" si="13"/>
        <v>0.13206350061443359</v>
      </c>
      <c r="K44" s="7">
        <f t="shared" si="19"/>
        <v>14.11613014128161</v>
      </c>
      <c r="L44" s="7">
        <f t="shared" si="20"/>
        <v>6.6355158611633103</v>
      </c>
      <c r="M44" s="7">
        <f t="shared" si="8"/>
        <v>9.4164756480477152</v>
      </c>
      <c r="S44" s="14">
        <f t="shared" si="14"/>
        <v>0.29991379598605872</v>
      </c>
      <c r="T44" s="14">
        <f t="shared" si="15"/>
        <v>1.4742551572087601E-2</v>
      </c>
      <c r="U44" s="14">
        <f t="shared" si="16"/>
        <v>0.12404207415681848</v>
      </c>
      <c r="W44" s="1" t="str">
        <f t="shared" si="9"/>
        <v>1878-1908</v>
      </c>
      <c r="X44" s="18">
        <f t="shared" ref="X44:Y44" si="24">K44/K14</f>
        <v>8.9176369585371908</v>
      </c>
      <c r="Y44" s="18">
        <f t="shared" si="24"/>
        <v>3.1964484106218776</v>
      </c>
    </row>
    <row r="45" spans="2:25">
      <c r="B45" s="1">
        <v>1909</v>
      </c>
      <c r="D45" s="3">
        <v>1792.4152347356471</v>
      </c>
      <c r="E45" s="2">
        <v>6.7340649435134994</v>
      </c>
      <c r="F45" s="8"/>
      <c r="G45" s="5">
        <f t="shared" si="11"/>
        <v>5.0158594763685338E-2</v>
      </c>
      <c r="H45" s="5">
        <f t="shared" si="12"/>
        <v>-7.2436359716393617E-2</v>
      </c>
      <c r="I45" s="5">
        <f t="shared" si="13"/>
        <v>-2.9528125648365988E-2</v>
      </c>
      <c r="K45" s="7">
        <f t="shared" si="19"/>
        <v>19.05314007215043</v>
      </c>
      <c r="L45" s="7">
        <f t="shared" si="20"/>
        <v>6.7340649435135012</v>
      </c>
      <c r="M45" s="7">
        <f t="shared" si="8"/>
        <v>10.660048385579463</v>
      </c>
      <c r="S45" s="14">
        <f t="shared" si="14"/>
        <v>4.8941195395723419E-2</v>
      </c>
      <c r="T45" s="14">
        <f t="shared" si="15"/>
        <v>-7.5193871993407616E-2</v>
      </c>
      <c r="U45" s="14">
        <f t="shared" si="16"/>
        <v>-2.9972857368355508E-2</v>
      </c>
      <c r="W45" s="1" t="str">
        <f t="shared" si="9"/>
        <v>1879-1909</v>
      </c>
      <c r="X45" s="18">
        <f t="shared" ref="X45:Y45" si="25">K45/K15</f>
        <v>9.2863485790164901</v>
      </c>
      <c r="Y45" s="18">
        <f t="shared" si="25"/>
        <v>2.7609212772026575</v>
      </c>
    </row>
    <row r="46" spans="2:25">
      <c r="B46" s="1">
        <v>1910</v>
      </c>
      <c r="D46" s="3">
        <v>1882.3202641430082</v>
      </c>
      <c r="E46" s="2">
        <v>6.2462737929115999</v>
      </c>
      <c r="F46" s="8"/>
      <c r="G46" s="5">
        <f t="shared" si="11"/>
        <v>3.5937972935273788E-2</v>
      </c>
      <c r="H46" s="5">
        <f t="shared" si="12"/>
        <v>0.10884970823588658</v>
      </c>
      <c r="I46" s="5">
        <f t="shared" si="13"/>
        <v>8.3330600880672109E-2</v>
      </c>
      <c r="K46" s="7">
        <f t="shared" si="19"/>
        <v>20.008818804005159</v>
      </c>
      <c r="L46" s="7">
        <f t="shared" si="20"/>
        <v>6.2462737929116017</v>
      </c>
      <c r="M46" s="7">
        <f t="shared" si="8"/>
        <v>10.345277137432413</v>
      </c>
      <c r="S46" s="14">
        <f t="shared" si="14"/>
        <v>3.5307270360811834E-2</v>
      </c>
      <c r="T46" s="14">
        <f t="shared" si="15"/>
        <v>0.1033231791087086</v>
      </c>
      <c r="U46" s="14">
        <f t="shared" si="16"/>
        <v>8.0040185406360445E-2</v>
      </c>
      <c r="W46" s="1" t="str">
        <f t="shared" si="9"/>
        <v>1880-1910</v>
      </c>
      <c r="X46" s="18">
        <f t="shared" ref="X46:Y46" si="26">K46/K16</f>
        <v>7.8773861147489344</v>
      </c>
      <c r="Y46" s="18">
        <f t="shared" si="26"/>
        <v>2.918338836539569</v>
      </c>
    </row>
    <row r="47" spans="2:25">
      <c r="B47" s="1">
        <v>1911</v>
      </c>
      <c r="D47" s="3">
        <v>1949.967038851297</v>
      </c>
      <c r="E47" s="2">
        <v>6.9261788728314917</v>
      </c>
      <c r="F47" s="8"/>
      <c r="G47" s="5">
        <f t="shared" si="11"/>
        <v>4.5985334852873816E-2</v>
      </c>
      <c r="H47" s="5">
        <f t="shared" si="12"/>
        <v>4.894225013438902E-2</v>
      </c>
      <c r="I47" s="5">
        <f t="shared" si="13"/>
        <v>4.7907329785858703E-2</v>
      </c>
      <c r="K47" s="7">
        <f t="shared" si="19"/>
        <v>20.727895192650294</v>
      </c>
      <c r="L47" s="7">
        <f t="shared" si="20"/>
        <v>6.9261788728314944</v>
      </c>
      <c r="M47" s="7">
        <f t="shared" si="8"/>
        <v>11.207355297571734</v>
      </c>
      <c r="S47" s="14">
        <f t="shared" si="14"/>
        <v>4.495934532730915E-2</v>
      </c>
      <c r="T47" s="14">
        <f t="shared" si="15"/>
        <v>4.7782275595951482E-2</v>
      </c>
      <c r="U47" s="14">
        <f t="shared" si="16"/>
        <v>4.6795156212208602E-2</v>
      </c>
      <c r="W47" s="1" t="str">
        <f t="shared" si="9"/>
        <v>1881-1911</v>
      </c>
      <c r="X47" s="18">
        <f t="shared" ref="X47:Y47" si="27">K47/K17</f>
        <v>6.0733611691972742</v>
      </c>
      <c r="Y47" s="18">
        <f t="shared" si="27"/>
        <v>2.8593323150188543</v>
      </c>
    </row>
    <row r="48" spans="2:25">
      <c r="B48" s="1">
        <v>1912</v>
      </c>
      <c r="D48" s="3">
        <v>2039.6369260849408</v>
      </c>
      <c r="E48" s="2">
        <v>7.2651616517011313</v>
      </c>
      <c r="F48" s="8"/>
      <c r="G48" s="5">
        <f t="shared" si="11"/>
        <v>-1.0448827404471173E-3</v>
      </c>
      <c r="H48" s="5">
        <f t="shared" si="12"/>
        <v>-6.1827289661463669E-2</v>
      </c>
      <c r="I48" s="5">
        <f t="shared" si="13"/>
        <v>-4.0553447239107879E-2</v>
      </c>
      <c r="K48" s="7">
        <f t="shared" si="19"/>
        <v>21.681074393879591</v>
      </c>
      <c r="L48" s="7">
        <f t="shared" si="20"/>
        <v>7.2651616517011339</v>
      </c>
      <c r="M48" s="7">
        <f t="shared" si="8"/>
        <v>11.744269763839794</v>
      </c>
      <c r="S48" s="14">
        <f t="shared" si="14"/>
        <v>-1.0454290109766769E-3</v>
      </c>
      <c r="T48" s="14">
        <f t="shared" si="15"/>
        <v>-6.382122076456688E-2</v>
      </c>
      <c r="U48" s="14">
        <f t="shared" si="16"/>
        <v>-4.1398668305361971E-2</v>
      </c>
      <c r="W48" s="1" t="str">
        <f t="shared" si="9"/>
        <v>1882-1912</v>
      </c>
      <c r="X48" s="18">
        <f t="shared" ref="X48:Y48" si="28">K48/K18</f>
        <v>6.8450357849912349</v>
      </c>
      <c r="Y48" s="18">
        <f t="shared" si="28"/>
        <v>3.1045777483576931</v>
      </c>
    </row>
    <row r="49" spans="2:25">
      <c r="B49" s="1">
        <v>1913</v>
      </c>
      <c r="D49" s="3">
        <v>2037.505744664096</v>
      </c>
      <c r="E49" s="2">
        <v>6.8159763978240475</v>
      </c>
      <c r="F49" s="8"/>
      <c r="G49" s="5">
        <f t="shared" si="11"/>
        <v>-6.6429761536511145E-2</v>
      </c>
      <c r="H49" s="5">
        <f t="shared" si="12"/>
        <v>4.7253869624747979E-2</v>
      </c>
      <c r="I49" s="5">
        <f t="shared" si="13"/>
        <v>7.464598718307288E-3</v>
      </c>
      <c r="K49" s="7">
        <f t="shared" si="19"/>
        <v>21.658420213451077</v>
      </c>
      <c r="L49" s="7">
        <f t="shared" si="20"/>
        <v>6.8159763978240502</v>
      </c>
      <c r="M49" s="7">
        <f t="shared" si="8"/>
        <v>11.267999139610067</v>
      </c>
      <c r="S49" s="14">
        <f t="shared" si="14"/>
        <v>-6.8739076770388638E-2</v>
      </c>
      <c r="T49" s="14">
        <f t="shared" si="15"/>
        <v>4.6171375872554397E-2</v>
      </c>
      <c r="U49" s="14">
        <f t="shared" si="16"/>
        <v>7.4368764727774754E-3</v>
      </c>
      <c r="W49" s="1" t="str">
        <f t="shared" si="9"/>
        <v>1883-1913</v>
      </c>
      <c r="X49" s="18">
        <f t="shared" ref="X49:Y49" si="29">K49/K19</f>
        <v>6.4760549054855359</v>
      </c>
      <c r="Y49" s="18">
        <f t="shared" si="29"/>
        <v>2.7588955339495342</v>
      </c>
    </row>
    <row r="50" spans="2:25">
      <c r="B50" s="1">
        <v>1914</v>
      </c>
      <c r="D50" s="3">
        <v>1902.1547239167885</v>
      </c>
      <c r="E50" s="2">
        <v>7.138057657892185</v>
      </c>
      <c r="F50" s="8"/>
      <c r="G50" s="5">
        <f t="shared" si="11"/>
        <v>-6.4058556649375875E-2</v>
      </c>
      <c r="H50" s="5">
        <f t="shared" si="12"/>
        <v>2.581306529579086E-2</v>
      </c>
      <c r="I50" s="5">
        <f t="shared" si="13"/>
        <v>-5.6420023850174937E-3</v>
      </c>
      <c r="K50" s="7">
        <f t="shared" si="19"/>
        <v>20.21965652341397</v>
      </c>
      <c r="L50" s="7">
        <f t="shared" si="20"/>
        <v>7.1380576578921868</v>
      </c>
      <c r="M50" s="7">
        <f t="shared" si="8"/>
        <v>11.352110231545488</v>
      </c>
      <c r="S50" s="14">
        <f t="shared" si="14"/>
        <v>-6.620236498437361E-2</v>
      </c>
      <c r="T50" s="14">
        <f t="shared" si="15"/>
        <v>2.5485532581129348E-2</v>
      </c>
      <c r="U50" s="14">
        <f t="shared" si="16"/>
        <v>-5.6579786007102872E-3</v>
      </c>
      <c r="W50" s="1" t="str">
        <f t="shared" si="9"/>
        <v>1884-1914</v>
      </c>
      <c r="X50" s="18">
        <f t="shared" ref="X50:Y50" si="30">K50/K20</f>
        <v>5.9092706312975825</v>
      </c>
      <c r="Y50" s="18">
        <f t="shared" si="30"/>
        <v>2.5720816509040962</v>
      </c>
    </row>
    <row r="51" spans="2:25">
      <c r="B51" s="1">
        <v>1915</v>
      </c>
      <c r="D51" s="3">
        <v>1780.3054377788869</v>
      </c>
      <c r="E51" s="2">
        <v>7.3223128063004754</v>
      </c>
      <c r="F51" s="8"/>
      <c r="G51" s="5">
        <f t="shared" si="11"/>
        <v>0.27433804713812249</v>
      </c>
      <c r="H51" s="5">
        <f t="shared" si="12"/>
        <v>2.7940960431006134E-2</v>
      </c>
      <c r="I51" s="5">
        <f t="shared" si="13"/>
        <v>0.11417994077849684</v>
      </c>
      <c r="K51" s="7">
        <f t="shared" si="19"/>
        <v>18.924414510577932</v>
      </c>
      <c r="L51" s="7">
        <f t="shared" si="20"/>
        <v>7.3223128063004781</v>
      </c>
      <c r="M51" s="7">
        <f t="shared" si="8"/>
        <v>11.288061598544127</v>
      </c>
      <c r="O51" s="48" t="s">
        <v>10</v>
      </c>
      <c r="P51" s="48"/>
      <c r="Q51" s="48"/>
      <c r="S51" s="14">
        <f t="shared" si="14"/>
        <v>0.24242686507525649</v>
      </c>
      <c r="T51" s="14">
        <f t="shared" si="15"/>
        <v>2.7557733896374233E-2</v>
      </c>
      <c r="U51" s="14">
        <f t="shared" si="16"/>
        <v>0.10811865519220071</v>
      </c>
      <c r="W51" s="1" t="str">
        <f t="shared" si="9"/>
        <v>1885-1915</v>
      </c>
      <c r="X51" s="18">
        <f t="shared" ref="X51:Y51" si="31">K51/K21</f>
        <v>5.661253583261634</v>
      </c>
      <c r="Y51" s="18">
        <f t="shared" si="31"/>
        <v>2.2646038527364984</v>
      </c>
    </row>
    <row r="52" spans="2:25">
      <c r="B52" s="1">
        <v>1916</v>
      </c>
      <c r="D52" s="3">
        <v>2268.7109548885269</v>
      </c>
      <c r="E52" s="2">
        <v>7.5269052586847662</v>
      </c>
      <c r="F52" s="8"/>
      <c r="G52" s="9">
        <f t="shared" si="11"/>
        <v>-3.7917781120306637E-2</v>
      </c>
      <c r="H52" s="5">
        <f t="shared" si="12"/>
        <v>-8.7075486478867647E-2</v>
      </c>
      <c r="I52" s="5">
        <f t="shared" si="13"/>
        <v>-6.9870289603371299E-2</v>
      </c>
      <c r="K52" s="7">
        <f t="shared" si="19"/>
        <v>24.116101430642232</v>
      </c>
      <c r="L52" s="7">
        <f t="shared" si="20"/>
        <v>7.5269052586847689</v>
      </c>
      <c r="M52" s="7">
        <f t="shared" si="8"/>
        <v>12.57693180336992</v>
      </c>
      <c r="O52" s="5">
        <f>G52</f>
        <v>-3.7917781120306637E-2</v>
      </c>
      <c r="P52" s="5">
        <f>H52</f>
        <v>-8.7075486478867647E-2</v>
      </c>
      <c r="Q52" s="5">
        <f>I52</f>
        <v>-6.9870289603371299E-2</v>
      </c>
      <c r="S52" s="14">
        <f t="shared" si="14"/>
        <v>-3.8655365357585403E-2</v>
      </c>
      <c r="T52" s="14">
        <f t="shared" si="15"/>
        <v>-9.1102081409770747E-2</v>
      </c>
      <c r="U52" s="14">
        <f t="shared" si="16"/>
        <v>-7.2431229015603907E-2</v>
      </c>
      <c r="W52" s="1" t="str">
        <f t="shared" si="9"/>
        <v>1886-1916</v>
      </c>
      <c r="X52" s="18">
        <f t="shared" ref="X52:Y52" si="32">K52/K22</f>
        <v>5.3624321533659094</v>
      </c>
      <c r="Y52" s="18">
        <f t="shared" si="32"/>
        <v>2.1443913362613745</v>
      </c>
    </row>
    <row r="53" spans="2:25">
      <c r="B53" s="1">
        <v>1917</v>
      </c>
      <c r="D53" s="3">
        <v>2182.6864694758219</v>
      </c>
      <c r="E53" s="2">
        <v>6.8714963216044431</v>
      </c>
      <c r="F53" s="8"/>
      <c r="G53" s="9">
        <f t="shared" si="11"/>
        <v>-0.31921039839927512</v>
      </c>
      <c r="H53" s="5">
        <f t="shared" si="12"/>
        <v>-0.15031346345031638</v>
      </c>
      <c r="I53" s="5">
        <f t="shared" si="13"/>
        <v>-0.20942739068245192</v>
      </c>
      <c r="K53" s="7">
        <f t="shared" si="19"/>
        <v>23.201672375120026</v>
      </c>
      <c r="L53" s="7">
        <f t="shared" si="20"/>
        <v>6.8714963216044458</v>
      </c>
      <c r="M53" s="7">
        <f t="shared" si="8"/>
        <v>11.698177935946614</v>
      </c>
      <c r="O53" s="5">
        <f t="shared" ref="O53:Q56" si="33">(1+O52)*(1+G53)-1</f>
        <v>-0.34502442950175216</v>
      </c>
      <c r="P53" s="5">
        <f t="shared" si="33"/>
        <v>-0.22430033197492427</v>
      </c>
      <c r="Q53" s="5">
        <f t="shared" si="33"/>
        <v>-0.26466492784796192</v>
      </c>
      <c r="S53" s="14">
        <f t="shared" si="14"/>
        <v>-0.38450197563408817</v>
      </c>
      <c r="T53" s="14">
        <f t="shared" si="15"/>
        <v>-0.16288777804382101</v>
      </c>
      <c r="U53" s="14">
        <f t="shared" si="16"/>
        <v>-0.23499777415666806</v>
      </c>
      <c r="W53" s="1" t="str">
        <f t="shared" si="9"/>
        <v>1887-1917</v>
      </c>
      <c r="X53" s="18">
        <f t="shared" ref="X53:Y53" si="34">K53/K23</f>
        <v>4.6088091926138537</v>
      </c>
      <c r="Y53" s="18">
        <f t="shared" si="34"/>
        <v>1.9154786116508229</v>
      </c>
    </row>
    <row r="54" spans="2:25">
      <c r="B54" s="1">
        <v>1918</v>
      </c>
      <c r="D54" s="3">
        <v>1485.9502519737375</v>
      </c>
      <c r="E54" s="2">
        <v>5.8386179104179705</v>
      </c>
      <c r="F54" s="8"/>
      <c r="G54" s="9">
        <f t="shared" si="11"/>
        <v>1.7624850751103427E-3</v>
      </c>
      <c r="H54" s="5">
        <f t="shared" si="12"/>
        <v>-0.10725004778527425</v>
      </c>
      <c r="I54" s="5">
        <f t="shared" si="13"/>
        <v>-6.9095661284139645E-2</v>
      </c>
      <c r="K54" s="7">
        <f t="shared" si="19"/>
        <v>15.795457292728507</v>
      </c>
      <c r="L54" s="7">
        <f t="shared" si="20"/>
        <v>5.8386179104179723</v>
      </c>
      <c r="M54" s="7">
        <f t="shared" si="8"/>
        <v>9.2482590550822827</v>
      </c>
      <c r="O54" s="5">
        <f t="shared" si="33"/>
        <v>-0.34387004483418715</v>
      </c>
      <c r="P54" s="5">
        <f t="shared" si="33"/>
        <v>-0.30749415843763506</v>
      </c>
      <c r="Q54" s="5">
        <f t="shared" si="33"/>
        <v>-0.3154733909237275</v>
      </c>
      <c r="S54" s="14">
        <f t="shared" si="14"/>
        <v>1.760933720848697E-3</v>
      </c>
      <c r="T54" s="14">
        <f t="shared" si="15"/>
        <v>-0.11344874603351093</v>
      </c>
      <c r="U54" s="14">
        <f t="shared" si="16"/>
        <v>-7.1598758095110765E-2</v>
      </c>
      <c r="W54" s="1" t="str">
        <f t="shared" si="9"/>
        <v>1888-1918</v>
      </c>
      <c r="X54" s="18">
        <f t="shared" ref="X54:Y54" si="35">K54/K24</f>
        <v>3.3078491650528634</v>
      </c>
      <c r="Y54" s="18">
        <f t="shared" si="35"/>
        <v>1.6656773006951817</v>
      </c>
    </row>
    <row r="55" spans="2:25">
      <c r="B55" s="1">
        <v>1919</v>
      </c>
      <c r="D55" s="3">
        <v>1488.5692171151977</v>
      </c>
      <c r="E55" s="2">
        <v>5.212425860525685</v>
      </c>
      <c r="F55" s="8"/>
      <c r="G55" s="9">
        <f t="shared" si="11"/>
        <v>2.2727698722102563E-2</v>
      </c>
      <c r="H55" s="5">
        <f t="shared" si="12"/>
        <v>-0.13644699578194841</v>
      </c>
      <c r="I55" s="5">
        <f t="shared" si="13"/>
        <v>-8.0735852705530575E-2</v>
      </c>
      <c r="K55" s="7">
        <f t="shared" si="19"/>
        <v>15.823296550461484</v>
      </c>
      <c r="L55" s="7">
        <f t="shared" si="20"/>
        <v>5.2124258605256868</v>
      </c>
      <c r="M55" s="7">
        <f t="shared" si="8"/>
        <v>8.6092444799443388</v>
      </c>
      <c r="O55" s="5">
        <f t="shared" si="33"/>
        <v>-0.32895772089063191</v>
      </c>
      <c r="P55" s="5">
        <f t="shared" si="33"/>
        <v>-0.40198450008026965</v>
      </c>
      <c r="Q55" s="5">
        <f t="shared" si="33"/>
        <v>-0.37073923040712575</v>
      </c>
      <c r="S55" s="14">
        <f t="shared" si="14"/>
        <v>2.2473272380249907E-2</v>
      </c>
      <c r="T55" s="14">
        <f t="shared" si="15"/>
        <v>-0.14670000028209829</v>
      </c>
      <c r="U55" s="14">
        <f t="shared" si="16"/>
        <v>-8.4181768878964239E-2</v>
      </c>
      <c r="W55" s="1" t="str">
        <f t="shared" si="9"/>
        <v>1889-1919</v>
      </c>
      <c r="X55" s="18">
        <f t="shared" ref="X55:Y55" si="36">K55/K25</f>
        <v>3.0622914185659824</v>
      </c>
      <c r="Y55" s="18">
        <f t="shared" si="36"/>
        <v>1.3449036721608791</v>
      </c>
    </row>
    <row r="56" spans="2:25">
      <c r="B56" s="1">
        <v>1920</v>
      </c>
      <c r="D56" s="3">
        <v>1522.400969808788</v>
      </c>
      <c r="E56" s="2">
        <v>4.5012060111208179</v>
      </c>
      <c r="F56" s="8"/>
      <c r="G56" s="9">
        <f t="shared" si="11"/>
        <v>-0.12618920827264568</v>
      </c>
      <c r="H56" s="5">
        <f t="shared" si="12"/>
        <v>5.8120393702898454E-2</v>
      </c>
      <c r="I56" s="5">
        <f t="shared" si="13"/>
        <v>-6.3879669885419932E-3</v>
      </c>
      <c r="K56" s="7">
        <f t="shared" si="19"/>
        <v>16.182923667250858</v>
      </c>
      <c r="L56" s="7">
        <f t="shared" si="20"/>
        <v>4.5012060111208196</v>
      </c>
      <c r="M56" s="7">
        <f t="shared" si="8"/>
        <v>7.9141697857056501</v>
      </c>
      <c r="O56" s="5">
        <f t="shared" si="33"/>
        <v>-0.41363601480891476</v>
      </c>
      <c r="P56" s="5">
        <f t="shared" si="33"/>
        <v>-0.36722760378449926</v>
      </c>
      <c r="Q56" s="5">
        <f t="shared" si="33"/>
        <v>-0.37475892743046957</v>
      </c>
      <c r="S56" s="14">
        <f t="shared" si="14"/>
        <v>-0.13489141220076617</v>
      </c>
      <c r="T56" s="14">
        <f t="shared" si="15"/>
        <v>5.6494120632135443E-2</v>
      </c>
      <c r="U56" s="14">
        <f t="shared" si="16"/>
        <v>-6.4084573574763421E-3</v>
      </c>
      <c r="W56" s="1" t="str">
        <f t="shared" si="9"/>
        <v>1890-1920</v>
      </c>
      <c r="X56" s="18">
        <f t="shared" ref="X56:Y56" si="37">K56/K26</f>
        <v>2.7859391120505301</v>
      </c>
      <c r="Y56" s="18">
        <f t="shared" si="37"/>
        <v>1.0661011558704663</v>
      </c>
    </row>
    <row r="57" spans="2:25">
      <c r="B57" s="1">
        <v>1921</v>
      </c>
      <c r="D57" s="3">
        <v>1330.290396755109</v>
      </c>
      <c r="E57" s="2">
        <v>4.7628178766250127</v>
      </c>
      <c r="F57" s="8"/>
      <c r="G57" s="5">
        <f t="shared" si="11"/>
        <v>0.2376143934502164</v>
      </c>
      <c r="H57" s="5">
        <f t="shared" si="12"/>
        <v>0.25425432029411099</v>
      </c>
      <c r="I57" s="5">
        <f t="shared" si="13"/>
        <v>0.24843034589874791</v>
      </c>
      <c r="K57" s="7">
        <f t="shared" si="19"/>
        <v>14.140813342143812</v>
      </c>
      <c r="L57" s="7">
        <f t="shared" si="20"/>
        <v>4.7628178766250144</v>
      </c>
      <c r="M57" s="7">
        <f t="shared" si="8"/>
        <v>7.8636143303728456</v>
      </c>
      <c r="S57" s="14">
        <f t="shared" si="14"/>
        <v>0.21318565034016324</v>
      </c>
      <c r="T57" s="14">
        <f t="shared" si="15"/>
        <v>0.22654122890020045</v>
      </c>
      <c r="U57" s="14">
        <f t="shared" si="16"/>
        <v>0.22188703895208123</v>
      </c>
      <c r="W57" s="1" t="str">
        <f t="shared" si="9"/>
        <v>1891-1921</v>
      </c>
      <c r="X57" s="18">
        <f t="shared" ref="X57:Y57" si="38">K57/K27</f>
        <v>2.658994553652688</v>
      </c>
      <c r="Y57" s="18">
        <f t="shared" si="38"/>
        <v>1.1351978927836857</v>
      </c>
    </row>
    <row r="58" spans="2:25">
      <c r="B58" s="1">
        <v>1922</v>
      </c>
      <c r="D58" s="3">
        <v>1646.3865424927219</v>
      </c>
      <c r="E58" s="2">
        <v>5.9737848985309467</v>
      </c>
      <c r="F58" s="8"/>
      <c r="G58" s="5">
        <f t="shared" si="11"/>
        <v>0.2989669747642687</v>
      </c>
      <c r="H58" s="5">
        <f t="shared" si="12"/>
        <v>4.5315199293280539E-2</v>
      </c>
      <c r="I58" s="5">
        <f t="shared" si="13"/>
        <v>0.13409332070812641</v>
      </c>
      <c r="K58" s="7">
        <f t="shared" si="19"/>
        <v>17.500874127330039</v>
      </c>
      <c r="L58" s="7">
        <f t="shared" si="20"/>
        <v>5.9737848985309485</v>
      </c>
      <c r="M58" s="7">
        <f t="shared" si="8"/>
        <v>9.8171747584817215</v>
      </c>
      <c r="S58" s="14">
        <f t="shared" si="14"/>
        <v>0.26156931378118892</v>
      </c>
      <c r="T58" s="14">
        <f t="shared" si="15"/>
        <v>4.4318466054733691E-2</v>
      </c>
      <c r="U58" s="14">
        <f t="shared" si="16"/>
        <v>0.12583349531305421</v>
      </c>
      <c r="W58" s="1" t="str">
        <f t="shared" si="9"/>
        <v>1892-1922</v>
      </c>
      <c r="X58" s="18">
        <f t="shared" ref="X58:Y58" si="39">K58/K28</f>
        <v>2.5993135718430884</v>
      </c>
      <c r="Y58" s="18">
        <f t="shared" si="39"/>
        <v>1.287522853200646</v>
      </c>
    </row>
    <row r="59" spans="2:25">
      <c r="B59" s="1">
        <v>1923</v>
      </c>
      <c r="D59" s="3">
        <v>2138.6017463943749</v>
      </c>
      <c r="E59" s="2">
        <v>6.2444881517430657</v>
      </c>
      <c r="F59" s="8"/>
      <c r="G59" s="5">
        <f t="shared" si="11"/>
        <v>2.4094301194287349E-2</v>
      </c>
      <c r="H59" s="5">
        <f t="shared" si="12"/>
        <v>3.7708142673467115E-2</v>
      </c>
      <c r="I59" s="5">
        <f t="shared" si="13"/>
        <v>3.2943298155754197E-2</v>
      </c>
      <c r="K59" s="7">
        <f t="shared" si="19"/>
        <v>22.733057520908162</v>
      </c>
      <c r="L59" s="7">
        <f t="shared" si="20"/>
        <v>6.2444881517430684</v>
      </c>
      <c r="M59" s="7">
        <f t="shared" si="8"/>
        <v>11.133592321818533</v>
      </c>
      <c r="S59" s="14">
        <f t="shared" si="14"/>
        <v>2.380861338724553E-2</v>
      </c>
      <c r="T59" s="14">
        <f t="shared" si="15"/>
        <v>3.7014572445632367E-2</v>
      </c>
      <c r="U59" s="14">
        <f t="shared" si="16"/>
        <v>3.2412298171869525E-2</v>
      </c>
      <c r="W59" s="1" t="str">
        <f t="shared" si="9"/>
        <v>1893-1923</v>
      </c>
      <c r="X59" s="18">
        <f t="shared" ref="X59:Y59" si="40">K59/K29</f>
        <v>3.4284972760124246</v>
      </c>
      <c r="Y59" s="18">
        <f t="shared" si="40"/>
        <v>1.4160307702595523</v>
      </c>
    </row>
    <row r="60" spans="2:25">
      <c r="B60" s="1">
        <v>1924</v>
      </c>
      <c r="D60" s="3">
        <v>2190.1298610066301</v>
      </c>
      <c r="E60" s="2">
        <v>6.4799562018917687</v>
      </c>
      <c r="F60" s="8"/>
      <c r="G60" s="5">
        <f t="shared" si="11"/>
        <v>0.27116485252156663</v>
      </c>
      <c r="H60" s="5">
        <f t="shared" si="12"/>
        <v>5.7533791219947172E-2</v>
      </c>
      <c r="I60" s="5">
        <f t="shared" si="13"/>
        <v>0.13230466267551397</v>
      </c>
      <c r="K60" s="7">
        <f t="shared" si="19"/>
        <v>23.280794655883984</v>
      </c>
      <c r="L60" s="7">
        <f t="shared" si="20"/>
        <v>6.4799562018917714</v>
      </c>
      <c r="M60" s="7">
        <f t="shared" si="8"/>
        <v>11.500369573220818</v>
      </c>
      <c r="S60" s="14">
        <f t="shared" si="14"/>
        <v>0.23993368680334934</v>
      </c>
      <c r="T60" s="14">
        <f t="shared" si="15"/>
        <v>5.5939585300072349E-2</v>
      </c>
      <c r="U60" s="14">
        <f t="shared" si="16"/>
        <v>0.12425508020936951</v>
      </c>
      <c r="W60" s="1" t="str">
        <f t="shared" si="9"/>
        <v>1894-1924</v>
      </c>
      <c r="X60" s="18">
        <f t="shared" ref="X60:Y60" si="41">K60/K30</f>
        <v>3.7508129858528263</v>
      </c>
      <c r="Y60" s="18">
        <f t="shared" si="41"/>
        <v>1.2230610860076234</v>
      </c>
    </row>
    <row r="61" spans="2:25">
      <c r="B61" s="1">
        <v>1925</v>
      </c>
      <c r="D61" s="3">
        <v>2784.0161017695723</v>
      </c>
      <c r="E61" s="2">
        <v>6.8527726491258116</v>
      </c>
      <c r="F61" s="8"/>
      <c r="G61" s="5">
        <f t="shared" si="11"/>
        <v>0.21653545005095309</v>
      </c>
      <c r="H61" s="5">
        <f t="shared" si="12"/>
        <v>1.8615771568634365E-2</v>
      </c>
      <c r="I61" s="5">
        <f t="shared" si="13"/>
        <v>8.7887659037445914E-2</v>
      </c>
      <c r="K61" s="7">
        <f t="shared" si="19"/>
        <v>29.59372790533164</v>
      </c>
      <c r="L61" s="7">
        <f t="shared" si="20"/>
        <v>6.8527726491258143</v>
      </c>
      <c r="M61" s="7">
        <f t="shared" si="8"/>
        <v>13.021922090249543</v>
      </c>
      <c r="S61" s="14">
        <f t="shared" si="14"/>
        <v>0.19600702383695015</v>
      </c>
      <c r="T61" s="14">
        <f t="shared" si="15"/>
        <v>1.8444618922652974E-2</v>
      </c>
      <c r="U61" s="14">
        <f t="shared" si="16"/>
        <v>8.4237888541460748E-2</v>
      </c>
      <c r="W61" s="1" t="str">
        <f t="shared" si="9"/>
        <v>1895-1925</v>
      </c>
      <c r="X61" s="18">
        <f t="shared" ref="X61:Y61" si="42">K61/K31</f>
        <v>4.4123688192711228</v>
      </c>
      <c r="Y61" s="18">
        <f t="shared" si="42"/>
        <v>1.1722781685258057</v>
      </c>
    </row>
    <row r="62" spans="2:25">
      <c r="B62" s="1">
        <v>1926</v>
      </c>
      <c r="D62" s="3">
        <v>3386.8542813153467</v>
      </c>
      <c r="E62" s="2">
        <v>6.9803422993737234</v>
      </c>
      <c r="F62" s="8"/>
      <c r="G62" s="5">
        <f t="shared" si="11"/>
        <v>0.14114700609761099</v>
      </c>
      <c r="H62" s="5">
        <f t="shared" si="12"/>
        <v>8.9949951661799643E-2</v>
      </c>
      <c r="I62" s="5">
        <f t="shared" si="13"/>
        <v>0.10786892071433361</v>
      </c>
      <c r="K62" s="7">
        <f t="shared" si="19"/>
        <v>36.001819095998073</v>
      </c>
      <c r="L62" s="7">
        <f t="shared" si="20"/>
        <v>6.9803422993737261</v>
      </c>
      <c r="M62" s="7">
        <f t="shared" si="8"/>
        <v>14.166388338929581</v>
      </c>
      <c r="S62" s="14">
        <f t="shared" si="14"/>
        <v>0.13203390228073927</v>
      </c>
      <c r="T62" s="14">
        <f t="shared" si="15"/>
        <v>8.6131779280278986E-2</v>
      </c>
      <c r="U62" s="14">
        <f t="shared" si="16"/>
        <v>0.10243827872239487</v>
      </c>
      <c r="W62" s="1" t="str">
        <f t="shared" si="9"/>
        <v>1896-1926</v>
      </c>
      <c r="X62" s="18">
        <f t="shared" ref="X62:Y62" si="43">K62/K32</f>
        <v>5.1883262489390178</v>
      </c>
      <c r="Y62" s="18">
        <f t="shared" si="43"/>
        <v>1.1832433219838672</v>
      </c>
    </row>
    <row r="63" spans="2:25">
      <c r="B63" s="1">
        <v>1927</v>
      </c>
      <c r="D63" s="3">
        <v>3864.8986232118837</v>
      </c>
      <c r="E63" s="2">
        <v>7.6082237517852054</v>
      </c>
      <c r="F63" s="8"/>
      <c r="G63" s="5">
        <f t="shared" si="11"/>
        <v>0.38745115325168555</v>
      </c>
      <c r="H63" s="5">
        <f t="shared" si="12"/>
        <v>4.6700985440185638E-2</v>
      </c>
      <c r="I63" s="5">
        <f t="shared" si="13"/>
        <v>0.16596354417421061</v>
      </c>
      <c r="K63" s="7">
        <f t="shared" si="19"/>
        <v>41.083368075465998</v>
      </c>
      <c r="L63" s="7">
        <f t="shared" si="20"/>
        <v>7.608223751785208</v>
      </c>
      <c r="M63" s="7">
        <f t="shared" si="8"/>
        <v>15.694501359470035</v>
      </c>
      <c r="S63" s="14">
        <f t="shared" si="14"/>
        <v>0.3274683611550967</v>
      </c>
      <c r="T63" s="14">
        <f t="shared" si="15"/>
        <v>4.5643299351636732E-2</v>
      </c>
      <c r="U63" s="14">
        <f t="shared" si="16"/>
        <v>0.15354782172271747</v>
      </c>
      <c r="W63" s="1" t="str">
        <f t="shared" si="9"/>
        <v>1897-1927</v>
      </c>
      <c r="X63" s="18">
        <f t="shared" ref="X63:Y63" si="44">K63/K33</f>
        <v>5.5720939768597697</v>
      </c>
      <c r="Y63" s="18">
        <f t="shared" si="44"/>
        <v>1.1896847547876532</v>
      </c>
    </row>
    <row r="64" spans="2:25">
      <c r="B64" s="1">
        <v>1928</v>
      </c>
      <c r="D64" s="3">
        <v>5362.3580519761799</v>
      </c>
      <c r="E64" s="2">
        <v>7.9635352984430012</v>
      </c>
      <c r="F64" s="8"/>
      <c r="G64" s="5">
        <f t="shared" si="11"/>
        <v>0.49347721367307029</v>
      </c>
      <c r="H64" s="5">
        <f t="shared" si="12"/>
        <v>2.3818508154909601E-2</v>
      </c>
      <c r="I64" s="5">
        <f t="shared" si="13"/>
        <v>0.18819905508626583</v>
      </c>
      <c r="K64" s="7">
        <f t="shared" si="19"/>
        <v>57.001166415768779</v>
      </c>
      <c r="L64" s="7">
        <f t="shared" si="20"/>
        <v>7.9635352984430039</v>
      </c>
      <c r="M64" s="7">
        <f t="shared" si="8"/>
        <v>18.299216429134649</v>
      </c>
      <c r="O64" s="48" t="s">
        <v>9</v>
      </c>
      <c r="P64" s="48"/>
      <c r="Q64" s="48"/>
      <c r="S64" s="14">
        <f t="shared" si="14"/>
        <v>0.40110710155935925</v>
      </c>
      <c r="T64" s="14">
        <f t="shared" si="15"/>
        <v>2.3539272778811463E-2</v>
      </c>
      <c r="U64" s="14">
        <f t="shared" si="16"/>
        <v>0.17243876169113678</v>
      </c>
      <c r="W64" s="1" t="str">
        <f t="shared" si="9"/>
        <v>1898-1928</v>
      </c>
      <c r="X64" s="18">
        <f t="shared" ref="X64:Y64" si="45">K64/K34</f>
        <v>6.6114296215344028</v>
      </c>
      <c r="Y64" s="18">
        <f t="shared" si="45"/>
        <v>1.2341701830744849</v>
      </c>
    </row>
    <row r="65" spans="2:25">
      <c r="B65" s="1">
        <v>1929</v>
      </c>
      <c r="D65" s="3">
        <v>8008.5595621827379</v>
      </c>
      <c r="E65" s="2">
        <v>8.1532148288908761</v>
      </c>
      <c r="F65" s="8"/>
      <c r="G65" s="9">
        <f t="shared" si="11"/>
        <v>-9.4269684062025072E-2</v>
      </c>
      <c r="H65" s="5">
        <f t="shared" si="12"/>
        <v>6.2316807928907147E-2</v>
      </c>
      <c r="I65" s="5">
        <f t="shared" si="13"/>
        <v>7.5115357320808748E-3</v>
      </c>
      <c r="K65" s="7">
        <f t="shared" si="19"/>
        <v>85.129943194737351</v>
      </c>
      <c r="L65" s="7">
        <f t="shared" si="20"/>
        <v>8.1532148288908797</v>
      </c>
      <c r="M65" s="7">
        <f t="shared" si="8"/>
        <v>21.743111669916861</v>
      </c>
      <c r="O65" s="5">
        <f>G65</f>
        <v>-9.4269684062025072E-2</v>
      </c>
      <c r="P65" s="5">
        <f>H65</f>
        <v>6.2316807928907147E-2</v>
      </c>
      <c r="Q65" s="5">
        <f>I65</f>
        <v>7.5115357320808748E-3</v>
      </c>
      <c r="S65" s="14">
        <f t="shared" si="14"/>
        <v>-9.9013681777658125E-2</v>
      </c>
      <c r="T65" s="14">
        <f t="shared" si="15"/>
        <v>6.0452190884165147E-2</v>
      </c>
      <c r="U65" s="14">
        <f t="shared" si="16"/>
        <v>7.483464631296748E-3</v>
      </c>
      <c r="W65" s="1" t="str">
        <f t="shared" si="9"/>
        <v>1899-1929</v>
      </c>
      <c r="X65" s="18">
        <f t="shared" ref="X65:Y65" si="46">K65/K35</f>
        <v>7.7430982186389228</v>
      </c>
      <c r="Y65" s="18">
        <f t="shared" si="46"/>
        <v>1.2149265505068354</v>
      </c>
    </row>
    <row r="66" spans="2:25">
      <c r="B66" s="1">
        <v>1930</v>
      </c>
      <c r="D66" s="3">
        <v>7253.5951824638614</v>
      </c>
      <c r="E66" s="2">
        <v>8.6612971513859858</v>
      </c>
      <c r="F66" s="8"/>
      <c r="G66" s="9">
        <f t="shared" si="11"/>
        <v>-0.16895184190982526</v>
      </c>
      <c r="H66" s="5">
        <f t="shared" si="12"/>
        <v>0.10697749881615182</v>
      </c>
      <c r="I66" s="5">
        <f t="shared" si="13"/>
        <v>1.0402229562059849E-2</v>
      </c>
      <c r="K66" s="7">
        <f t="shared" si="19"/>
        <v>77.104770345551316</v>
      </c>
      <c r="L66" s="7">
        <f t="shared" si="20"/>
        <v>8.6612971513859893</v>
      </c>
      <c r="M66" s="7">
        <f t="shared" si="8"/>
        <v>21.906435830152066</v>
      </c>
      <c r="O66" s="5">
        <f t="shared" ref="O66:Q67" si="47">(1+O65)*(1+G66)-1</f>
        <v>-0.24729448921331387</v>
      </c>
      <c r="P66" s="5">
        <f t="shared" si="47"/>
        <v>0.17596080299150008</v>
      </c>
      <c r="Q66" s="5">
        <f t="shared" si="47"/>
        <v>1.7991902013189565E-2</v>
      </c>
      <c r="S66" s="14">
        <f t="shared" si="14"/>
        <v>-0.18506753383210348</v>
      </c>
      <c r="T66" s="14">
        <f t="shared" si="15"/>
        <v>0.10163332724724609</v>
      </c>
      <c r="U66" s="14">
        <f t="shared" si="16"/>
        <v>1.0348498664991433E-2</v>
      </c>
      <c r="W66" s="1" t="str">
        <f t="shared" si="9"/>
        <v>1900-1930</v>
      </c>
      <c r="X66" s="18">
        <f t="shared" ref="X66:Y66" si="48">K66/K36</f>
        <v>7.9074513532881516</v>
      </c>
      <c r="Y66" s="18">
        <f t="shared" si="48"/>
        <v>1.4686684791021947</v>
      </c>
    </row>
    <row r="67" spans="2:25">
      <c r="B67" s="1">
        <v>1931</v>
      </c>
      <c r="D67" s="3">
        <v>6028.0869159183567</v>
      </c>
      <c r="E67" s="2">
        <v>9.5878610571447194</v>
      </c>
      <c r="F67" s="8"/>
      <c r="G67" s="9">
        <f t="shared" si="11"/>
        <v>-0.38027881186624868</v>
      </c>
      <c r="H67" s="5">
        <f t="shared" si="12"/>
        <v>0.11917874907613135</v>
      </c>
      <c r="I67" s="5">
        <f t="shared" si="13"/>
        <v>-5.5631397253701656E-2</v>
      </c>
      <c r="K67" s="7">
        <f t="shared" si="19"/>
        <v>64.077777375636344</v>
      </c>
      <c r="L67" s="7">
        <f t="shared" si="20"/>
        <v>9.5878610571447229</v>
      </c>
      <c r="M67" s="7">
        <f t="shared" si="8"/>
        <v>22.134311604543839</v>
      </c>
      <c r="O67" s="5">
        <f t="shared" si="47"/>
        <v>-0.53353244654045273</v>
      </c>
      <c r="P67" s="5">
        <f t="shared" si="47"/>
        <v>0.31611034045458997</v>
      </c>
      <c r="Q67" s="5">
        <f t="shared" si="47"/>
        <v>-3.864040988875761E-2</v>
      </c>
      <c r="S67" s="14">
        <f t="shared" si="14"/>
        <v>-0.47848559864528661</v>
      </c>
      <c r="T67" s="14">
        <f t="shared" si="15"/>
        <v>0.11259515658712647</v>
      </c>
      <c r="U67" s="14">
        <f t="shared" si="16"/>
        <v>-5.7238720038912776E-2</v>
      </c>
      <c r="W67" s="1" t="str">
        <f t="shared" si="9"/>
        <v>1901-1931</v>
      </c>
      <c r="X67" s="18">
        <f t="shared" ref="X67:Y67" si="49">K67/K37</f>
        <v>5.3022121647846499</v>
      </c>
      <c r="Y67" s="18">
        <f t="shared" si="49"/>
        <v>1.5313037951729287</v>
      </c>
    </row>
    <row r="68" spans="2:25">
      <c r="B68" s="1">
        <v>1932</v>
      </c>
      <c r="D68" s="3">
        <v>3735.7331857064446</v>
      </c>
      <c r="E68" s="2">
        <v>10.730530344250981</v>
      </c>
      <c r="F68" s="8"/>
      <c r="G68" s="5">
        <f t="shared" si="11"/>
        <v>4.0196059376228499E-2</v>
      </c>
      <c r="H68" s="5">
        <f t="shared" si="12"/>
        <v>0.18405927237818731</v>
      </c>
      <c r="I68" s="5">
        <f t="shared" si="13"/>
        <v>0.13370714782750173</v>
      </c>
      <c r="K68" s="7">
        <f t="shared" si="19"/>
        <v>39.710356328199367</v>
      </c>
      <c r="L68" s="7">
        <f t="shared" si="20"/>
        <v>10.730530344250985</v>
      </c>
      <c r="M68" s="7">
        <f t="shared" si="8"/>
        <v>20.902948922734243</v>
      </c>
      <c r="S68" s="14">
        <f t="shared" si="14"/>
        <v>3.9409214016866076E-2</v>
      </c>
      <c r="T68" s="14">
        <f t="shared" si="15"/>
        <v>0.16894859633902315</v>
      </c>
      <c r="U68" s="14">
        <f t="shared" si="16"/>
        <v>0.12549292488834973</v>
      </c>
      <c r="W68" s="1" t="str">
        <f t="shared" si="9"/>
        <v>1902-1932</v>
      </c>
      <c r="X68" s="18">
        <f t="shared" ref="X68:Y68" si="50">K68/K38</f>
        <v>2.8184376478168969</v>
      </c>
      <c r="Y68" s="18">
        <f t="shared" si="50"/>
        <v>1.7135612148418855</v>
      </c>
    </row>
    <row r="69" spans="2:25">
      <c r="B69" s="1">
        <v>1933</v>
      </c>
      <c r="D69" s="3">
        <v>3885.8949386528479</v>
      </c>
      <c r="E69" s="2">
        <v>12.705583951645876</v>
      </c>
      <c r="F69" s="8"/>
      <c r="G69" s="5">
        <f t="shared" si="11"/>
        <v>0.53103972707612423</v>
      </c>
      <c r="H69" s="5">
        <f t="shared" si="12"/>
        <v>2.5585511854974596E-2</v>
      </c>
      <c r="I69" s="5">
        <f t="shared" si="13"/>
        <v>0.20249448718237695</v>
      </c>
      <c r="K69" s="7">
        <f t="shared" si="19"/>
        <v>41.306556169018862</v>
      </c>
      <c r="L69" s="7">
        <f t="shared" si="20"/>
        <v>12.705583951645881</v>
      </c>
      <c r="M69" s="7">
        <f t="shared" si="8"/>
        <v>23.697822604376992</v>
      </c>
      <c r="S69" s="14">
        <f t="shared" si="14"/>
        <v>0.42594706478835215</v>
      </c>
      <c r="T69" s="14">
        <f t="shared" si="15"/>
        <v>2.5263680578028483E-2</v>
      </c>
      <c r="U69" s="14">
        <f t="shared" si="16"/>
        <v>0.18439813852355061</v>
      </c>
      <c r="W69" s="1" t="str">
        <f t="shared" si="9"/>
        <v>1903-1933</v>
      </c>
      <c r="X69" s="18">
        <f t="shared" ref="X69:Y69" si="51">K69/K39</f>
        <v>2.9682827581760867</v>
      </c>
      <c r="Y69" s="18">
        <f t="shared" si="51"/>
        <v>2.175754881214532</v>
      </c>
    </row>
    <row r="70" spans="2:25">
      <c r="B70" s="1">
        <v>1934</v>
      </c>
      <c r="D70" s="3">
        <v>5949.4595263215488</v>
      </c>
      <c r="E70" s="2">
        <v>13.030662820465087</v>
      </c>
      <c r="F70" s="8"/>
      <c r="G70" s="5">
        <f t="shared" si="11"/>
        <v>-0.10710654961459964</v>
      </c>
      <c r="H70" s="5">
        <f t="shared" si="12"/>
        <v>2.8446701369731819E-2</v>
      </c>
      <c r="I70" s="5">
        <f t="shared" si="13"/>
        <v>-1.8996936474784187E-2</v>
      </c>
      <c r="K70" s="7">
        <f t="shared" si="19"/>
        <v>63.241978483469232</v>
      </c>
      <c r="L70" s="7">
        <f t="shared" si="20"/>
        <v>13.030662820465091</v>
      </c>
      <c r="M70" s="7">
        <f t="shared" si="8"/>
        <v>28.496501039989248</v>
      </c>
      <c r="S70" s="14">
        <f t="shared" si="14"/>
        <v>-0.11328802170213037</v>
      </c>
      <c r="T70" s="14">
        <f t="shared" si="15"/>
        <v>2.8049607056592828E-2</v>
      </c>
      <c r="U70" s="14">
        <f t="shared" si="16"/>
        <v>-1.9179696562102864E-2</v>
      </c>
      <c r="W70" s="1" t="str">
        <f t="shared" si="9"/>
        <v>1904-1934</v>
      </c>
      <c r="X70" s="18">
        <f t="shared" ref="X70:Y70" si="52">K70/K40</f>
        <v>5.240205796139402</v>
      </c>
      <c r="Y70" s="18">
        <f t="shared" si="52"/>
        <v>2.0806537615675418</v>
      </c>
    </row>
    <row r="71" spans="2:25">
      <c r="B71" s="1">
        <v>1935</v>
      </c>
      <c r="D71" s="3">
        <v>5312.233444385537</v>
      </c>
      <c r="E71" s="2">
        <v>13.401342194368524</v>
      </c>
      <c r="F71" s="8"/>
      <c r="G71" s="5">
        <f t="shared" ref="G71:G102" si="53">D72/D71-1</f>
        <v>0.52710699820638229</v>
      </c>
      <c r="H71" s="5">
        <f t="shared" ref="H71:H102" si="54">E72/E71-1</f>
        <v>2.506380424872634E-2</v>
      </c>
      <c r="I71" s="5">
        <f t="shared" ref="I71:I102" si="55">0.35*G71+0.65*H71</f>
        <v>0.20077892213390591</v>
      </c>
      <c r="K71" s="7">
        <f t="shared" si="19"/>
        <v>56.468348377304089</v>
      </c>
      <c r="L71" s="7">
        <f t="shared" si="20"/>
        <v>13.401342194368528</v>
      </c>
      <c r="M71" s="7">
        <f t="shared" si="8"/>
        <v>27.955154819978951</v>
      </c>
      <c r="S71" s="14">
        <f t="shared" ref="S71:S102" si="56">LN(1+G71)</f>
        <v>0.42337509464371814</v>
      </c>
      <c r="T71" s="14">
        <f t="shared" ref="T71:T102" si="57">LN(1+H71)</f>
        <v>2.4754858700580078E-2</v>
      </c>
      <c r="U71" s="14">
        <f t="shared" ref="U71:U102" si="58">LN(1+I71)</f>
        <v>0.18297044799676854</v>
      </c>
      <c r="W71" s="1" t="str">
        <f t="shared" si="9"/>
        <v>1905-1935</v>
      </c>
      <c r="X71" s="18">
        <f t="shared" ref="X71:Y71" si="59">K71/K41</f>
        <v>3.6233311665775969</v>
      </c>
      <c r="Y71" s="18">
        <f t="shared" si="59"/>
        <v>2.1293842670006935</v>
      </c>
    </row>
    <row r="72" spans="2:25">
      <c r="B72" s="1">
        <v>1936</v>
      </c>
      <c r="D72" s="3">
        <v>8112.3488690271488</v>
      </c>
      <c r="E72" s="2">
        <v>13.737230811798373</v>
      </c>
      <c r="F72" s="8"/>
      <c r="G72" s="5">
        <f t="shared" si="53"/>
        <v>0.29893155779692004</v>
      </c>
      <c r="H72" s="5">
        <f t="shared" si="54"/>
        <v>2.498736601998619E-3</v>
      </c>
      <c r="I72" s="5">
        <f t="shared" si="55"/>
        <v>0.10625022402022111</v>
      </c>
      <c r="K72" s="7">
        <f t="shared" si="19"/>
        <v>86.23320998413709</v>
      </c>
      <c r="L72" s="7">
        <f t="shared" si="20"/>
        <v>13.737230811798378</v>
      </c>
      <c r="M72" s="7">
        <f t="shared" si="8"/>
        <v>33.567960672820789</v>
      </c>
      <c r="O72" s="48" t="s">
        <v>11</v>
      </c>
      <c r="P72" s="48"/>
      <c r="Q72" s="48"/>
      <c r="S72" s="14">
        <f t="shared" si="56"/>
        <v>0.26154204792233654</v>
      </c>
      <c r="T72" s="14">
        <f t="shared" si="57"/>
        <v>2.495619950410163E-3</v>
      </c>
      <c r="U72" s="14">
        <f t="shared" si="58"/>
        <v>0.10097611984413649</v>
      </c>
      <c r="W72" s="1" t="str">
        <f t="shared" si="9"/>
        <v>1906-1936</v>
      </c>
      <c r="X72" s="18">
        <f t="shared" ref="X72:Y72" si="60">K72/K42</f>
        <v>4.561389411205691</v>
      </c>
      <c r="Y72" s="18">
        <f t="shared" si="60"/>
        <v>2.0998918717620487</v>
      </c>
    </row>
    <row r="73" spans="2:25">
      <c r="B73" s="1">
        <v>1937</v>
      </c>
      <c r="D73" s="3">
        <v>10537.385953837516</v>
      </c>
      <c r="E73" s="2">
        <v>13.771556533237916</v>
      </c>
      <c r="F73" s="8"/>
      <c r="G73" s="9">
        <f t="shared" si="53"/>
        <v>-0.32560670699261107</v>
      </c>
      <c r="H73" s="5">
        <f t="shared" si="54"/>
        <v>3.0041384550898664E-2</v>
      </c>
      <c r="I73" s="5">
        <f t="shared" si="55"/>
        <v>-9.4435447489329721E-2</v>
      </c>
      <c r="K73" s="7">
        <f t="shared" ref="K73:K104" si="61">K72*(1+G72)</f>
        <v>112.01103777852411</v>
      </c>
      <c r="L73" s="7">
        <f t="shared" ref="L73:L104" si="62">L72*(1+H72)</f>
        <v>13.771556533237922</v>
      </c>
      <c r="M73" s="7">
        <f t="shared" ref="M73:M136" si="63">M72*(1+I72)</f>
        <v>37.134564014209971</v>
      </c>
      <c r="O73" s="5">
        <f>G73</f>
        <v>-0.32560670699261107</v>
      </c>
      <c r="P73" s="5">
        <f>H73</f>
        <v>3.0041384550898664E-2</v>
      </c>
      <c r="Q73" s="5">
        <f>I73</f>
        <v>-9.4435447489329721E-2</v>
      </c>
      <c r="S73" s="14">
        <f t="shared" si="56"/>
        <v>-0.39394181746940571</v>
      </c>
      <c r="T73" s="14">
        <f t="shared" si="57"/>
        <v>2.9598980610012718E-2</v>
      </c>
      <c r="U73" s="14">
        <f t="shared" si="58"/>
        <v>-9.9196714844945966E-2</v>
      </c>
      <c r="W73" s="1" t="str">
        <f t="shared" si="9"/>
        <v>1907-1937</v>
      </c>
      <c r="X73" s="18">
        <f t="shared" ref="X73:Y73" si="64">K73/K43</f>
        <v>6.148252042329184</v>
      </c>
      <c r="Y73" s="18">
        <f t="shared" si="64"/>
        <v>2.1662169294506479</v>
      </c>
    </row>
    <row r="74" spans="2:25">
      <c r="B74" s="1">
        <v>1938</v>
      </c>
      <c r="D74" s="3">
        <v>7106.3424130982885</v>
      </c>
      <c r="E74" s="2">
        <v>14.185273158917358</v>
      </c>
      <c r="F74" s="8"/>
      <c r="G74" s="9">
        <f t="shared" si="53"/>
        <v>0.1894890871261854</v>
      </c>
      <c r="H74" s="5">
        <f t="shared" si="54"/>
        <v>5.8004215396147307E-2</v>
      </c>
      <c r="I74" s="5">
        <f t="shared" si="55"/>
        <v>0.10402392050166064</v>
      </c>
      <c r="K74" s="7">
        <f t="shared" si="61"/>
        <v>75.539492620633922</v>
      </c>
      <c r="L74" s="7">
        <f t="shared" si="62"/>
        <v>14.185273158917363</v>
      </c>
      <c r="M74" s="7">
        <f t="shared" si="63"/>
        <v>33.627744844206894</v>
      </c>
      <c r="O74" s="5">
        <f t="shared" ref="O74:Q77" si="65">(1+O73)*(1+G74)-1</f>
        <v>-0.19781653753661887</v>
      </c>
      <c r="P74" s="5">
        <f t="shared" si="65"/>
        <v>8.978812688733484E-2</v>
      </c>
      <c r="Q74" s="5">
        <f t="shared" si="65"/>
        <v>-2.3507246983789365E-4</v>
      </c>
      <c r="S74" s="14">
        <f t="shared" si="56"/>
        <v>0.17352387638183026</v>
      </c>
      <c r="T74" s="14">
        <f t="shared" si="57"/>
        <v>5.6384317734547731E-2</v>
      </c>
      <c r="U74" s="14">
        <f t="shared" si="58"/>
        <v>9.8961614741244319E-2</v>
      </c>
      <c r="W74" s="1" t="str">
        <f t="shared" si="9"/>
        <v>1908-1938</v>
      </c>
      <c r="X74" s="18">
        <f t="shared" ref="X74:Y74" si="66">K74/K44</f>
        <v>5.3512890476777404</v>
      </c>
      <c r="Y74" s="18">
        <f t="shared" si="66"/>
        <v>2.1377800092290733</v>
      </c>
    </row>
    <row r="75" spans="2:25">
      <c r="B75" s="1">
        <v>1939</v>
      </c>
      <c r="D75" s="3">
        <v>8452.9167497623766</v>
      </c>
      <c r="E75" s="2">
        <v>15.008078798680387</v>
      </c>
      <c r="F75" s="8"/>
      <c r="G75" s="9">
        <f t="shared" si="53"/>
        <v>3.7984007078291082E-2</v>
      </c>
      <c r="H75" s="5">
        <f t="shared" si="54"/>
        <v>4.4281711258231216E-2</v>
      </c>
      <c r="I75" s="5">
        <f t="shared" si="55"/>
        <v>4.2077514795252166E-2</v>
      </c>
      <c r="K75" s="7">
        <f t="shared" si="61"/>
        <v>89.853402119293065</v>
      </c>
      <c r="L75" s="7">
        <f t="shared" si="62"/>
        <v>15.008078798680392</v>
      </c>
      <c r="M75" s="7">
        <f t="shared" si="63"/>
        <v>37.125834700530802</v>
      </c>
      <c r="O75" s="5">
        <f t="shared" si="65"/>
        <v>-0.1673463952203218</v>
      </c>
      <c r="P75" s="5">
        <f t="shared" si="65"/>
        <v>0.13804581005480854</v>
      </c>
      <c r="Q75" s="5">
        <f t="shared" si="65"/>
        <v>4.1832551060086764E-2</v>
      </c>
      <c r="S75" s="14">
        <f t="shared" si="56"/>
        <v>3.7280377185975155E-2</v>
      </c>
      <c r="T75" s="14">
        <f t="shared" si="57"/>
        <v>4.3329291430575199E-2</v>
      </c>
      <c r="U75" s="14">
        <f t="shared" si="58"/>
        <v>4.121633096286121E-2</v>
      </c>
      <c r="W75" s="1" t="str">
        <f t="shared" si="9"/>
        <v>1909-1939</v>
      </c>
      <c r="X75" s="18">
        <f t="shared" ref="X75:Y75" si="67">K75/K45</f>
        <v>4.7159366791529482</v>
      </c>
      <c r="Y75" s="18">
        <f t="shared" si="67"/>
        <v>2.228680436641278</v>
      </c>
    </row>
    <row r="76" spans="2:25">
      <c r="B76" s="1">
        <v>1940</v>
      </c>
      <c r="D76" s="3">
        <v>8773.9923994175551</v>
      </c>
      <c r="E76" s="2">
        <v>15.672662210584335</v>
      </c>
      <c r="F76" s="8"/>
      <c r="G76" s="9">
        <f t="shared" si="53"/>
        <v>-0.10171437698619734</v>
      </c>
      <c r="H76" s="5">
        <f t="shared" si="54"/>
        <v>3.0282826156554421E-2</v>
      </c>
      <c r="I76" s="5">
        <f t="shared" si="55"/>
        <v>-1.591619494340869E-2</v>
      </c>
      <c r="K76" s="7">
        <f t="shared" si="61"/>
        <v>93.266394381400829</v>
      </c>
      <c r="L76" s="7">
        <f t="shared" si="62"/>
        <v>15.672662210584338</v>
      </c>
      <c r="M76" s="7">
        <f t="shared" si="63"/>
        <v>38.687997559428474</v>
      </c>
      <c r="O76" s="5">
        <f t="shared" si="65"/>
        <v>-0.25203923787579818</v>
      </c>
      <c r="P76" s="5">
        <f t="shared" si="65"/>
        <v>0.17250905347889356</v>
      </c>
      <c r="Q76" s="5">
        <f t="shared" si="65"/>
        <v>2.5250541079025579E-2</v>
      </c>
      <c r="S76" s="14">
        <f t="shared" si="56"/>
        <v>-0.10726719553518489</v>
      </c>
      <c r="T76" s="14">
        <f t="shared" si="57"/>
        <v>2.9833353050530767E-2</v>
      </c>
      <c r="U76" s="14">
        <f t="shared" si="58"/>
        <v>-1.604421781601139E-2</v>
      </c>
      <c r="W76" s="1" t="str">
        <f t="shared" si="9"/>
        <v>1910-1940</v>
      </c>
      <c r="X76" s="18">
        <f t="shared" ref="X76:Y76" si="68">K76/K46</f>
        <v>4.6612643802207714</v>
      </c>
      <c r="Y76" s="18">
        <f t="shared" si="68"/>
        <v>2.5091218749280562</v>
      </c>
    </row>
    <row r="77" spans="2:25">
      <c r="B77" s="1">
        <v>1941</v>
      </c>
      <c r="D77" s="3">
        <v>7881.5512288291675</v>
      </c>
      <c r="E77" s="2">
        <v>16.14727471571786</v>
      </c>
      <c r="F77" s="8"/>
      <c r="G77" s="9">
        <f t="shared" si="53"/>
        <v>-0.18336902179143588</v>
      </c>
      <c r="H77" s="5">
        <f t="shared" si="54"/>
        <v>-0.12279711965685047</v>
      </c>
      <c r="I77" s="5">
        <f t="shared" si="55"/>
        <v>-0.14399728540395537</v>
      </c>
      <c r="K77" s="7">
        <f t="shared" si="61"/>
        <v>83.779861183147673</v>
      </c>
      <c r="L77" s="7">
        <f t="shared" si="62"/>
        <v>16.147274715717863</v>
      </c>
      <c r="M77" s="7">
        <f t="shared" si="63"/>
        <v>38.072231848302494</v>
      </c>
      <c r="O77" s="5">
        <f t="shared" si="65"/>
        <v>-0.38919207116488996</v>
      </c>
      <c r="P77" s="5">
        <f t="shared" si="65"/>
        <v>2.8528318940105324E-2</v>
      </c>
      <c r="Q77" s="5">
        <f t="shared" si="65"/>
        <v>-0.12238275369529061</v>
      </c>
      <c r="S77" s="14">
        <f t="shared" si="56"/>
        <v>-0.2025679652191322</v>
      </c>
      <c r="T77" s="14">
        <f t="shared" si="57"/>
        <v>-0.13101697887887287</v>
      </c>
      <c r="U77" s="14">
        <f t="shared" si="58"/>
        <v>-0.15548173158836193</v>
      </c>
      <c r="W77" s="1" t="str">
        <f t="shared" si="9"/>
        <v>1911-1941</v>
      </c>
      <c r="X77" s="18">
        <f t="shared" ref="X77:Y77" si="69">K77/K47</f>
        <v>4.0418894636660632</v>
      </c>
      <c r="Y77" s="18">
        <f t="shared" si="69"/>
        <v>2.3313395469841063</v>
      </c>
    </row>
    <row r="78" spans="2:25">
      <c r="B78" s="1">
        <v>1942</v>
      </c>
      <c r="D78" s="3">
        <v>6436.3188897996733</v>
      </c>
      <c r="E78" s="2">
        <v>14.164435890319817</v>
      </c>
      <c r="F78" s="8"/>
      <c r="G78" s="5">
        <f t="shared" si="53"/>
        <v>0.12971322602786506</v>
      </c>
      <c r="H78" s="5">
        <f t="shared" si="54"/>
        <v>-4.8684514025070791E-2</v>
      </c>
      <c r="I78" s="5">
        <f t="shared" si="55"/>
        <v>1.3754694993456752E-2</v>
      </c>
      <c r="K78" s="7">
        <f t="shared" si="61"/>
        <v>68.417229992171599</v>
      </c>
      <c r="L78" s="7">
        <f t="shared" si="62"/>
        <v>14.164435890319821</v>
      </c>
      <c r="M78" s="7">
        <f t="shared" si="63"/>
        <v>32.589933812876922</v>
      </c>
      <c r="S78" s="14">
        <f t="shared" si="56"/>
        <v>0.12196381823985236</v>
      </c>
      <c r="T78" s="14">
        <f t="shared" si="57"/>
        <v>-4.9909530152166148E-2</v>
      </c>
      <c r="U78" s="14">
        <f t="shared" si="58"/>
        <v>1.3660957749665522E-2</v>
      </c>
      <c r="W78" s="1" t="str">
        <f t="shared" si="9"/>
        <v>1912-1942</v>
      </c>
      <c r="X78" s="18">
        <f t="shared" ref="X78:Y78" si="70">K78/K48</f>
        <v>3.1556199083697294</v>
      </c>
      <c r="Y78" s="18">
        <f t="shared" si="70"/>
        <v>1.9496380905720418</v>
      </c>
    </row>
    <row r="79" spans="2:25">
      <c r="B79" s="1">
        <v>1943</v>
      </c>
      <c r="D79" s="3">
        <v>7271.1945767396764</v>
      </c>
      <c r="E79" s="2">
        <v>13.474847212560325</v>
      </c>
      <c r="F79" s="8"/>
      <c r="G79" s="5">
        <f t="shared" si="53"/>
        <v>0.20069196588600491</v>
      </c>
      <c r="H79" s="5">
        <f t="shared" si="54"/>
        <v>-5.2988941028866421E-3</v>
      </c>
      <c r="I79" s="5">
        <f t="shared" si="55"/>
        <v>6.6797906893225401E-2</v>
      </c>
      <c r="K79" s="7">
        <f t="shared" si="61"/>
        <v>77.291849610346588</v>
      </c>
      <c r="L79" s="7">
        <f t="shared" si="62"/>
        <v>13.474847212560329</v>
      </c>
      <c r="M79" s="7">
        <f t="shared" si="63"/>
        <v>33.03819841232999</v>
      </c>
      <c r="S79" s="14">
        <f t="shared" si="56"/>
        <v>0.18289802884034845</v>
      </c>
      <c r="T79" s="14">
        <f t="shared" si="57"/>
        <v>-5.3129830347886028E-3</v>
      </c>
      <c r="U79" s="14">
        <f t="shared" si="58"/>
        <v>6.4661551281451457E-2</v>
      </c>
      <c r="W79" s="1" t="str">
        <f t="shared" si="9"/>
        <v>1913-1943</v>
      </c>
      <c r="X79" s="18">
        <f t="shared" ref="X79:Y79" si="71">K79/K49</f>
        <v>3.5686743930817295</v>
      </c>
      <c r="Y79" s="18">
        <f t="shared" si="71"/>
        <v>1.9769503921495493</v>
      </c>
    </row>
    <row r="80" spans="2:25">
      <c r="B80" s="1">
        <v>1944</v>
      </c>
      <c r="D80" s="3">
        <v>8730.4649106852194</v>
      </c>
      <c r="E80" s="2">
        <v>13.403445424128391</v>
      </c>
      <c r="F80" s="8"/>
      <c r="G80" s="5">
        <f t="shared" si="53"/>
        <v>0.17002256235466229</v>
      </c>
      <c r="H80" s="5">
        <f t="shared" si="54"/>
        <v>1.1271916790450032E-2</v>
      </c>
      <c r="I80" s="5">
        <f t="shared" si="55"/>
        <v>6.6834642737924319E-2</v>
      </c>
      <c r="K80" s="7">
        <f t="shared" si="61"/>
        <v>92.803702855612485</v>
      </c>
      <c r="L80" s="7">
        <f t="shared" si="62"/>
        <v>13.403445424128394</v>
      </c>
      <c r="M80" s="7">
        <f t="shared" si="63"/>
        <v>35.245080913796713</v>
      </c>
      <c r="S80" s="14">
        <f t="shared" si="56"/>
        <v>0.1570230326875435</v>
      </c>
      <c r="T80" s="14">
        <f t="shared" si="57"/>
        <v>1.1208862125251658E-2</v>
      </c>
      <c r="U80" s="14">
        <f t="shared" si="58"/>
        <v>6.469598630608478E-2</v>
      </c>
      <c r="W80" s="1" t="str">
        <f t="shared" si="9"/>
        <v>1914-1944</v>
      </c>
      <c r="X80" s="18">
        <f t="shared" ref="X80:Y80" si="72">K80/K50</f>
        <v>4.5897764261300678</v>
      </c>
      <c r="Y80" s="18">
        <f t="shared" si="72"/>
        <v>1.8777440679971094</v>
      </c>
    </row>
    <row r="81" spans="2:25">
      <c r="B81" s="1">
        <v>1945</v>
      </c>
      <c r="D81" s="3">
        <v>10214.840925347387</v>
      </c>
      <c r="E81" s="2">
        <v>13.554527945654504</v>
      </c>
      <c r="F81" s="8"/>
      <c r="G81" s="5">
        <f t="shared" si="53"/>
        <v>0.3630034165572833</v>
      </c>
      <c r="H81" s="5">
        <f t="shared" si="54"/>
        <v>1.669518677038706E-2</v>
      </c>
      <c r="I81" s="5">
        <f t="shared" si="55"/>
        <v>0.13790306719580073</v>
      </c>
      <c r="K81" s="7">
        <f t="shared" si="61"/>
        <v>108.58242621112441</v>
      </c>
      <c r="L81" s="7">
        <f t="shared" si="62"/>
        <v>13.554527945654508</v>
      </c>
      <c r="M81" s="7">
        <f t="shared" si="63"/>
        <v>37.600673304939548</v>
      </c>
      <c r="O81" s="48" t="s">
        <v>12</v>
      </c>
      <c r="P81" s="48"/>
      <c r="Q81" s="48"/>
      <c r="S81" s="14">
        <f t="shared" si="56"/>
        <v>0.30969065935636275</v>
      </c>
      <c r="T81" s="14">
        <f t="shared" si="57"/>
        <v>1.6557354118781283E-2</v>
      </c>
      <c r="U81" s="14">
        <f t="shared" si="58"/>
        <v>0.129187153865198</v>
      </c>
      <c r="W81" s="1" t="str">
        <f t="shared" si="9"/>
        <v>1915-1945</v>
      </c>
      <c r="X81" s="18">
        <f t="shared" ref="X81:Y81" si="73">K81/K51</f>
        <v>5.7376901224833938</v>
      </c>
      <c r="Y81" s="18">
        <f t="shared" si="73"/>
        <v>1.8511265913129968</v>
      </c>
    </row>
    <row r="82" spans="2:25">
      <c r="B82" s="1">
        <v>1946</v>
      </c>
      <c r="D82" s="3">
        <v>13922.863080837651</v>
      </c>
      <c r="E82" s="2">
        <v>13.780823321291638</v>
      </c>
      <c r="F82" s="8"/>
      <c r="G82" s="9">
        <f t="shared" si="53"/>
        <v>-0.25534564078868582</v>
      </c>
      <c r="H82" s="5">
        <f t="shared" si="54"/>
        <v>-0.13912303226188183</v>
      </c>
      <c r="I82" s="5">
        <f t="shared" si="55"/>
        <v>-0.17980094524626322</v>
      </c>
      <c r="K82" s="7">
        <f t="shared" si="61"/>
        <v>147.99821790384169</v>
      </c>
      <c r="L82" s="7">
        <f t="shared" si="62"/>
        <v>13.78082332129164</v>
      </c>
      <c r="M82" s="7">
        <f t="shared" si="63"/>
        <v>42.785921482317981</v>
      </c>
      <c r="O82" s="5">
        <f>G82</f>
        <v>-0.25534564078868582</v>
      </c>
      <c r="P82" s="5">
        <f>H82</f>
        <v>-0.13912303226188183</v>
      </c>
      <c r="Q82" s="5">
        <f>I82</f>
        <v>-0.17980094524626322</v>
      </c>
      <c r="S82" s="14">
        <f t="shared" si="56"/>
        <v>-0.2948351156268203</v>
      </c>
      <c r="T82" s="14">
        <f t="shared" si="57"/>
        <v>-0.14980367937791733</v>
      </c>
      <c r="U82" s="14">
        <f t="shared" si="58"/>
        <v>-0.19820821848310027</v>
      </c>
      <c r="W82" s="1" t="str">
        <f t="shared" si="9"/>
        <v>1916-1946</v>
      </c>
      <c r="X82" s="18">
        <f t="shared" ref="X82:Y82" si="74">K82/K52</f>
        <v>6.1369047700136656</v>
      </c>
      <c r="Y82" s="18">
        <f t="shared" si="74"/>
        <v>1.8308750871270649</v>
      </c>
    </row>
    <row r="83" spans="2:25">
      <c r="B83" s="1">
        <v>1947</v>
      </c>
      <c r="D83" s="3">
        <v>10367.720685848024</v>
      </c>
      <c r="E83" s="2">
        <v>11.863593393768289</v>
      </c>
      <c r="F83" s="8"/>
      <c r="G83" s="9">
        <f t="shared" si="53"/>
        <v>-6.8927404400200287E-2</v>
      </c>
      <c r="H83" s="5">
        <f t="shared" si="54"/>
        <v>-8.6839393998139114E-2</v>
      </c>
      <c r="I83" s="5">
        <f t="shared" si="55"/>
        <v>-8.057019763886053E-2</v>
      </c>
      <c r="K83" s="7">
        <f t="shared" si="61"/>
        <v>110.20751811760168</v>
      </c>
      <c r="L83" s="7">
        <f t="shared" si="62"/>
        <v>11.863593393768291</v>
      </c>
      <c r="M83" s="7">
        <f t="shared" si="63"/>
        <v>35.092972356564808</v>
      </c>
      <c r="O83" s="5">
        <f>(1+O82)*(1+G83)-1</f>
        <v>-0.3066727329444161</v>
      </c>
      <c r="P83" s="5">
        <f>(1+P82)*(1+H83)-1</f>
        <v>-0.21388106644721561</v>
      </c>
      <c r="Q83" s="5">
        <f>(1+Q82)*(1+I83)-1</f>
        <v>-0.24588454519097835</v>
      </c>
      <c r="S83" s="14">
        <f t="shared" si="56"/>
        <v>-7.1418028805401046E-2</v>
      </c>
      <c r="T83" s="14">
        <f t="shared" si="57"/>
        <v>-9.0843503669313957E-2</v>
      </c>
      <c r="U83" s="14">
        <f t="shared" si="58"/>
        <v>-8.40015811243362E-2</v>
      </c>
      <c r="W83" s="1" t="str">
        <f t="shared" si="9"/>
        <v>1917-1947</v>
      </c>
      <c r="X83" s="18">
        <f t="shared" ref="X83:Y83" si="75">K83/K53</f>
        <v>4.7499816537268709</v>
      </c>
      <c r="Y83" s="18">
        <f t="shared" si="75"/>
        <v>1.7264934504102631</v>
      </c>
    </row>
    <row r="84" spans="2:25">
      <c r="B84" s="1">
        <v>1948</v>
      </c>
      <c r="D84" s="3">
        <v>9653.1006094262557</v>
      </c>
      <c r="E84" s="2">
        <v>10.833366132813124</v>
      </c>
      <c r="F84" s="8"/>
      <c r="G84" s="5">
        <f t="shared" si="53"/>
        <v>8.1985048990107279E-2</v>
      </c>
      <c r="H84" s="5">
        <f t="shared" si="54"/>
        <v>2.2911089481855607E-2</v>
      </c>
      <c r="I84" s="5">
        <f t="shared" si="55"/>
        <v>4.3586975309743689E-2</v>
      </c>
      <c r="K84" s="7">
        <f t="shared" si="61"/>
        <v>102.61119994836734</v>
      </c>
      <c r="L84" s="7">
        <f t="shared" si="62"/>
        <v>10.833366132813126</v>
      </c>
      <c r="M84" s="7">
        <f t="shared" si="63"/>
        <v>32.265524638061315</v>
      </c>
      <c r="S84" s="14">
        <f t="shared" si="56"/>
        <v>7.8797362389918482E-2</v>
      </c>
      <c r="T84" s="14">
        <f t="shared" si="57"/>
        <v>2.2652571640023298E-2</v>
      </c>
      <c r="U84" s="14">
        <f t="shared" si="58"/>
        <v>4.2663793663787704E-2</v>
      </c>
      <c r="W84" s="1" t="str">
        <f t="shared" si="9"/>
        <v>1918-1948</v>
      </c>
      <c r="X84" s="18">
        <f t="shared" ref="X84:Y84" si="76">K84/K54</f>
        <v>6.4962474999444781</v>
      </c>
      <c r="Y84" s="18">
        <f t="shared" si="76"/>
        <v>1.8554675608216999</v>
      </c>
    </row>
    <row r="85" spans="2:25">
      <c r="B85" s="1">
        <v>1949</v>
      </c>
      <c r="D85" s="3">
        <v>10444.510535796502</v>
      </c>
      <c r="E85" s="2">
        <v>11.08157035367171</v>
      </c>
      <c r="F85" s="8"/>
      <c r="G85" s="5">
        <f t="shared" si="53"/>
        <v>0.2011192352049187</v>
      </c>
      <c r="H85" s="5">
        <f t="shared" si="54"/>
        <v>4.4244155369000282E-2</v>
      </c>
      <c r="I85" s="5">
        <f t="shared" si="55"/>
        <v>9.9150433311571723E-2</v>
      </c>
      <c r="K85" s="7">
        <f t="shared" si="61"/>
        <v>111.02378420306793</v>
      </c>
      <c r="L85" s="7">
        <f t="shared" si="62"/>
        <v>11.081570353671712</v>
      </c>
      <c r="M85" s="7">
        <f t="shared" si="63"/>
        <v>33.671881263816424</v>
      </c>
      <c r="S85" s="14">
        <f t="shared" si="56"/>
        <v>0.18325381810740402</v>
      </c>
      <c r="T85" s="14">
        <f t="shared" si="57"/>
        <v>4.3293327414198779E-2</v>
      </c>
      <c r="U85" s="14">
        <f t="shared" si="58"/>
        <v>9.453754804814983E-2</v>
      </c>
      <c r="W85" s="1" t="str">
        <f t="shared" si="9"/>
        <v>1919-1949</v>
      </c>
      <c r="X85" s="18">
        <f t="shared" ref="X85:Y85" si="77">K85/K55</f>
        <v>7.0164762348355243</v>
      </c>
      <c r="Y85" s="18">
        <f t="shared" si="77"/>
        <v>2.1259909781343356</v>
      </c>
    </row>
    <row r="86" spans="2:25">
      <c r="B86" s="1">
        <v>1950</v>
      </c>
      <c r="D86" s="3">
        <v>12545.102506845609</v>
      </c>
      <c r="E86" s="2">
        <v>11.571865074132068</v>
      </c>
      <c r="F86" s="8"/>
      <c r="G86" s="5">
        <f t="shared" si="53"/>
        <v>0.24513838767632734</v>
      </c>
      <c r="H86" s="5">
        <f t="shared" si="54"/>
        <v>-7.2616041377194018E-2</v>
      </c>
      <c r="I86" s="5">
        <f t="shared" si="55"/>
        <v>3.8598008791538456E-2</v>
      </c>
      <c r="K86" s="7">
        <f t="shared" si="61"/>
        <v>133.3528027715449</v>
      </c>
      <c r="L86" s="7">
        <f t="shared" si="62"/>
        <v>11.57186507413207</v>
      </c>
      <c r="M86" s="7">
        <f t="shared" si="63"/>
        <v>37.010462881539617</v>
      </c>
      <c r="S86" s="14">
        <f t="shared" si="56"/>
        <v>0.21924667849954063</v>
      </c>
      <c r="T86" s="14">
        <f t="shared" si="57"/>
        <v>-7.538760432468028E-2</v>
      </c>
      <c r="U86" s="14">
        <f t="shared" si="58"/>
        <v>3.7871735221870984E-2</v>
      </c>
      <c r="W86" s="1" t="str">
        <f t="shared" si="9"/>
        <v>1920-1950</v>
      </c>
      <c r="X86" s="18">
        <f t="shared" ref="X86:Y86" si="78">K86/K56</f>
        <v>8.2403405907060527</v>
      </c>
      <c r="Y86" s="18">
        <f t="shared" si="78"/>
        <v>2.5708365814722232</v>
      </c>
    </row>
    <row r="87" spans="2:25">
      <c r="B87" s="1">
        <v>1951</v>
      </c>
      <c r="D87" s="3">
        <v>15620.388708607994</v>
      </c>
      <c r="E87" s="2">
        <v>10.731562041097588</v>
      </c>
      <c r="F87" s="8"/>
      <c r="G87" s="5">
        <f t="shared" si="53"/>
        <v>0.16826272759119365</v>
      </c>
      <c r="H87" s="5">
        <f t="shared" si="54"/>
        <v>-2.546587133903977E-2</v>
      </c>
      <c r="I87" s="5">
        <f t="shared" si="55"/>
        <v>4.2339138286541927E-2</v>
      </c>
      <c r="K87" s="7">
        <f t="shared" si="61"/>
        <v>166.04269383508068</v>
      </c>
      <c r="L87" s="7">
        <f t="shared" si="62"/>
        <v>10.73156204109759</v>
      </c>
      <c r="M87" s="7">
        <f t="shared" si="63"/>
        <v>38.438993053220194</v>
      </c>
      <c r="S87" s="14">
        <f t="shared" si="56"/>
        <v>0.15551779711743405</v>
      </c>
      <c r="T87" s="14">
        <f t="shared" si="57"/>
        <v>-2.5795738933082794E-2</v>
      </c>
      <c r="U87" s="14">
        <f t="shared" si="58"/>
        <v>4.1467358982884769E-2</v>
      </c>
      <c r="W87" s="1" t="str">
        <f t="shared" si="9"/>
        <v>1921-1951</v>
      </c>
      <c r="X87" s="18">
        <f t="shared" ref="X87:Y87" si="79">K87/K57</f>
        <v>11.74208935636144</v>
      </c>
      <c r="Y87" s="18">
        <f t="shared" si="79"/>
        <v>2.2531959690850267</v>
      </c>
    </row>
    <row r="88" spans="2:25">
      <c r="B88" s="1">
        <v>1952</v>
      </c>
      <c r="D88" s="3">
        <v>18248.717918753056</v>
      </c>
      <c r="E88" s="2">
        <v>10.458273462892073</v>
      </c>
      <c r="F88" s="8"/>
      <c r="G88" s="5">
        <f t="shared" si="53"/>
        <v>0.14258124332403566</v>
      </c>
      <c r="H88" s="5">
        <f t="shared" si="54"/>
        <v>1.0770555235788848E-2</v>
      </c>
      <c r="I88" s="5">
        <f t="shared" si="55"/>
        <v>5.6904296066675228E-2</v>
      </c>
      <c r="K88" s="7">
        <f t="shared" si="61"/>
        <v>193.98149039636084</v>
      </c>
      <c r="L88" s="7">
        <f t="shared" si="62"/>
        <v>10.458273462892075</v>
      </c>
      <c r="M88" s="7">
        <f t="shared" si="63"/>
        <v>40.06646689569591</v>
      </c>
      <c r="S88" s="14">
        <f t="shared" si="56"/>
        <v>0.1332899513884642</v>
      </c>
      <c r="T88" s="14">
        <f t="shared" si="57"/>
        <v>1.0712965949111442E-2</v>
      </c>
      <c r="U88" s="14">
        <f t="shared" si="58"/>
        <v>5.5344159805559311E-2</v>
      </c>
      <c r="W88" s="1" t="str">
        <f t="shared" si="9"/>
        <v>1922-1952</v>
      </c>
      <c r="X88" s="18">
        <f t="shared" ref="X88:Y88" si="80">K88/K58</f>
        <v>11.084102941660031</v>
      </c>
      <c r="Y88" s="18">
        <f t="shared" si="80"/>
        <v>1.7506946836107098</v>
      </c>
    </row>
    <row r="89" spans="2:25">
      <c r="B89" s="1">
        <v>1953</v>
      </c>
      <c r="D89" s="3">
        <v>20850.642808678476</v>
      </c>
      <c r="E89" s="2">
        <v>10.570914874895136</v>
      </c>
      <c r="F89" s="8"/>
      <c r="G89" s="5">
        <f t="shared" si="53"/>
        <v>1.8769563269846357E-2</v>
      </c>
      <c r="H89" s="5">
        <f t="shared" si="54"/>
        <v>4.8427859325004041E-2</v>
      </c>
      <c r="I89" s="5">
        <f t="shared" si="55"/>
        <v>3.8047455705698847E-2</v>
      </c>
      <c r="K89" s="7">
        <f t="shared" si="61"/>
        <v>221.63961247892345</v>
      </c>
      <c r="L89" s="7">
        <f t="shared" si="62"/>
        <v>10.57091487489514</v>
      </c>
      <c r="M89" s="7">
        <f t="shared" si="63"/>
        <v>42.346420990274233</v>
      </c>
      <c r="S89" s="14">
        <f t="shared" si="56"/>
        <v>1.8595588598221278E-2</v>
      </c>
      <c r="T89" s="14">
        <f t="shared" si="57"/>
        <v>4.7291765297002748E-2</v>
      </c>
      <c r="U89" s="14">
        <f t="shared" si="58"/>
        <v>3.734150210490339E-2</v>
      </c>
      <c r="W89" s="1" t="str">
        <f t="shared" si="9"/>
        <v>1923-1953</v>
      </c>
      <c r="X89" s="18">
        <f t="shared" ref="X89:Y89" si="81">K89/K59</f>
        <v>9.7496613587976881</v>
      </c>
      <c r="Y89" s="18">
        <f t="shared" si="81"/>
        <v>1.6928392877075769</v>
      </c>
    </row>
    <row r="90" spans="2:25">
      <c r="B90" s="1">
        <v>1954</v>
      </c>
      <c r="D90" s="3">
        <v>21242.000268092932</v>
      </c>
      <c r="E90" s="2">
        <v>11.08284165339315</v>
      </c>
      <c r="F90" s="8"/>
      <c r="G90" s="5">
        <f t="shared" si="53"/>
        <v>0.47925240134745817</v>
      </c>
      <c r="H90" s="5">
        <f t="shared" si="54"/>
        <v>2.0209458785113155E-2</v>
      </c>
      <c r="I90" s="5">
        <f t="shared" si="55"/>
        <v>0.1808744886819339</v>
      </c>
      <c r="K90" s="7">
        <f t="shared" si="61"/>
        <v>225.79969120845084</v>
      </c>
      <c r="L90" s="7">
        <f t="shared" si="62"/>
        <v>11.082841653393155</v>
      </c>
      <c r="M90" s="7">
        <f t="shared" si="63"/>
        <v>43.957594567196573</v>
      </c>
      <c r="S90" s="14">
        <f t="shared" si="56"/>
        <v>0.39153682592806105</v>
      </c>
      <c r="T90" s="14">
        <f t="shared" si="57"/>
        <v>2.0007957964506082E-2</v>
      </c>
      <c r="U90" s="14">
        <f t="shared" si="58"/>
        <v>0.16625525610775252</v>
      </c>
      <c r="W90" s="1" t="str">
        <f t="shared" si="9"/>
        <v>1924-1954</v>
      </c>
      <c r="X90" s="18">
        <f t="shared" ref="X90:Y90" si="82">K90/K60</f>
        <v>9.6989683791305747</v>
      </c>
      <c r="Y90" s="18">
        <f t="shared" si="82"/>
        <v>1.7103266300098769</v>
      </c>
    </row>
    <row r="91" spans="2:25">
      <c r="B91" s="1">
        <v>1955</v>
      </c>
      <c r="D91" s="3">
        <v>31422.279905999821</v>
      </c>
      <c r="E91" s="2">
        <v>11.306819885009334</v>
      </c>
      <c r="F91" s="8"/>
      <c r="G91" s="5">
        <f t="shared" si="53"/>
        <v>0.28458969558390912</v>
      </c>
      <c r="H91" s="5">
        <f t="shared" si="54"/>
        <v>-7.6097153908571968E-4</v>
      </c>
      <c r="I91" s="5">
        <f t="shared" si="55"/>
        <v>9.9111761953962471E-2</v>
      </c>
      <c r="K91" s="7">
        <f t="shared" si="61"/>
        <v>334.01473544361545</v>
      </c>
      <c r="L91" s="7">
        <f t="shared" si="62"/>
        <v>11.30681988500934</v>
      </c>
      <c r="M91" s="7">
        <f t="shared" si="63"/>
        <v>51.908402008226005</v>
      </c>
      <c r="S91" s="14">
        <f t="shared" si="56"/>
        <v>0.25043936431156943</v>
      </c>
      <c r="T91" s="14">
        <f t="shared" si="57"/>
        <v>-7.6126122489846471E-4</v>
      </c>
      <c r="U91" s="14">
        <f t="shared" si="58"/>
        <v>9.4502364476602693E-2</v>
      </c>
      <c r="W91" s="1" t="str">
        <f t="shared" si="9"/>
        <v>1925-1955</v>
      </c>
      <c r="X91" s="18">
        <f t="shared" ref="X91:Y91" si="83">K91/K61</f>
        <v>11.286673193458638</v>
      </c>
      <c r="Y91" s="18">
        <f t="shared" si="83"/>
        <v>1.6499627908204009</v>
      </c>
    </row>
    <row r="92" spans="2:25">
      <c r="B92" s="1">
        <v>1956</v>
      </c>
      <c r="D92" s="3">
        <v>40364.736979000692</v>
      </c>
      <c r="E92" s="2">
        <v>11.298215716879273</v>
      </c>
      <c r="F92" s="8"/>
      <c r="G92" s="5">
        <f t="shared" si="53"/>
        <v>3.779461205393897E-2</v>
      </c>
      <c r="H92" s="5">
        <f t="shared" si="54"/>
        <v>-4.4388705843385501E-2</v>
      </c>
      <c r="I92" s="5">
        <f t="shared" si="55"/>
        <v>-1.5624544579321937E-2</v>
      </c>
      <c r="K92" s="7">
        <f t="shared" si="61"/>
        <v>429.07188732405393</v>
      </c>
      <c r="L92" s="7">
        <f t="shared" si="62"/>
        <v>11.298215716879279</v>
      </c>
      <c r="M92" s="7">
        <f t="shared" si="63"/>
        <v>57.053135191475896</v>
      </c>
      <c r="S92" s="14">
        <f t="shared" si="56"/>
        <v>3.7097896238217007E-2</v>
      </c>
      <c r="T92" s="14">
        <f t="shared" si="57"/>
        <v>-4.5404044683818E-2</v>
      </c>
      <c r="U92" s="14">
        <f t="shared" si="58"/>
        <v>-1.5747894318668482E-2</v>
      </c>
      <c r="W92" s="1" t="str">
        <f t="shared" si="9"/>
        <v>1926-1956</v>
      </c>
      <c r="X92" s="18">
        <f t="shared" ref="X92:Y92" si="84">K92/K62</f>
        <v>11.918061311844911</v>
      </c>
      <c r="Y92" s="18">
        <f t="shared" si="84"/>
        <v>1.6185761718150915</v>
      </c>
    </row>
    <row r="93" spans="2:25">
      <c r="B93" s="1">
        <v>1957</v>
      </c>
      <c r="D93" s="3">
        <v>41890.306553781309</v>
      </c>
      <c r="E93" s="2">
        <v>10.796702542867605</v>
      </c>
      <c r="F93" s="8"/>
      <c r="G93" s="5">
        <f t="shared" si="53"/>
        <v>-9.0948960499178444E-2</v>
      </c>
      <c r="H93" s="5">
        <f t="shared" si="54"/>
        <v>3.1869181463853868E-2</v>
      </c>
      <c r="I93" s="5">
        <f t="shared" si="55"/>
        <v>-1.1117168223207442E-2</v>
      </c>
      <c r="K93" s="7">
        <f t="shared" si="61"/>
        <v>445.28849284871796</v>
      </c>
      <c r="L93" s="7">
        <f t="shared" si="62"/>
        <v>10.79670254286761</v>
      </c>
      <c r="M93" s="7">
        <f t="shared" si="63"/>
        <v>56.161705937286598</v>
      </c>
      <c r="S93" s="14">
        <f t="shared" si="56"/>
        <v>-9.5354037315147716E-2</v>
      </c>
      <c r="T93" s="14">
        <f t="shared" si="57"/>
        <v>3.1371896876942529E-2</v>
      </c>
      <c r="U93" s="14">
        <f t="shared" si="58"/>
        <v>-1.1179425786419736E-2</v>
      </c>
      <c r="W93" s="1" t="str">
        <f t="shared" si="9"/>
        <v>1927-1957</v>
      </c>
      <c r="X93" s="18">
        <f t="shared" ref="X93:Y93" si="85">K93/K63</f>
        <v>10.838655974621359</v>
      </c>
      <c r="Y93" s="18">
        <f t="shared" si="85"/>
        <v>1.4190832045829687</v>
      </c>
    </row>
    <row r="94" spans="2:25">
      <c r="B94" s="1">
        <v>1958</v>
      </c>
      <c r="D94" s="3">
        <v>38080.426717722978</v>
      </c>
      <c r="E94" s="2">
        <v>11.140784615417505</v>
      </c>
      <c r="F94" s="8"/>
      <c r="G94" s="5">
        <f t="shared" si="53"/>
        <v>0.38439615450049525</v>
      </c>
      <c r="H94" s="5">
        <f t="shared" si="54"/>
        <v>-5.6945230729140484E-2</v>
      </c>
      <c r="I94" s="5">
        <f t="shared" si="55"/>
        <v>9.7524254101232E-2</v>
      </c>
      <c r="K94" s="7">
        <f t="shared" si="61"/>
        <v>404.78996730188123</v>
      </c>
      <c r="L94" s="7">
        <f t="shared" si="62"/>
        <v>11.140784615417511</v>
      </c>
      <c r="M94" s="7">
        <f t="shared" si="63"/>
        <v>55.53734680467948</v>
      </c>
      <c r="S94" s="14">
        <f t="shared" si="56"/>
        <v>0.3252640550379039</v>
      </c>
      <c r="T94" s="14">
        <f t="shared" si="57"/>
        <v>-5.8630918214611284E-2</v>
      </c>
      <c r="U94" s="14">
        <f t="shared" si="58"/>
        <v>9.3056965131868452E-2</v>
      </c>
      <c r="W94" s="1" t="str">
        <f t="shared" si="9"/>
        <v>1928-1958</v>
      </c>
      <c r="X94" s="18">
        <f t="shared" ref="X94:Y94" si="86">K94/K64</f>
        <v>7.1014330540067743</v>
      </c>
      <c r="Y94" s="18">
        <f t="shared" si="86"/>
        <v>1.3989747264127415</v>
      </c>
    </row>
    <row r="95" spans="2:25">
      <c r="B95" s="1">
        <v>1959</v>
      </c>
      <c r="D95" s="3">
        <v>52718.396309753603</v>
      </c>
      <c r="E95" s="2">
        <v>10.506370064988896</v>
      </c>
      <c r="F95" s="8"/>
      <c r="G95" s="5">
        <f t="shared" si="53"/>
        <v>6.5453765064953373E-2</v>
      </c>
      <c r="H95" s="5">
        <f t="shared" si="54"/>
        <v>-2.3057241340297518E-2</v>
      </c>
      <c r="I95" s="5">
        <f t="shared" si="55"/>
        <v>7.9216109015402929E-3</v>
      </c>
      <c r="K95" s="7">
        <f t="shared" si="61"/>
        <v>560.38967411310557</v>
      </c>
      <c r="L95" s="7">
        <f t="shared" si="62"/>
        <v>10.506370064988902</v>
      </c>
      <c r="M95" s="7">
        <f t="shared" si="63"/>
        <v>60.953585126567283</v>
      </c>
      <c r="S95" s="14">
        <f t="shared" si="56"/>
        <v>6.3400778902658411E-2</v>
      </c>
      <c r="T95" s="14">
        <f t="shared" si="57"/>
        <v>-2.3327217540394393E-2</v>
      </c>
      <c r="U95" s="14">
        <f t="shared" si="58"/>
        <v>7.8903996624122164E-3</v>
      </c>
      <c r="W95" s="1" t="str">
        <f t="shared" si="9"/>
        <v>1929-1959</v>
      </c>
      <c r="X95" s="18">
        <f t="shared" ref="X95:Y95" si="87">K95/K65</f>
        <v>6.5827563496805936</v>
      </c>
      <c r="Y95" s="18">
        <f t="shared" si="87"/>
        <v>1.288616856722532</v>
      </c>
    </row>
    <row r="96" spans="2:25">
      <c r="B96" s="1">
        <v>1960</v>
      </c>
      <c r="D96" s="3">
        <v>56169.013836413324</v>
      </c>
      <c r="E96" s="2">
        <v>10.26412215478997</v>
      </c>
      <c r="F96" s="8"/>
      <c r="G96" s="5">
        <f t="shared" si="53"/>
        <v>4.7577968018730044E-2</v>
      </c>
      <c r="H96" s="5">
        <f t="shared" si="54"/>
        <v>9.921285373153621E-2</v>
      </c>
      <c r="I96" s="5">
        <f t="shared" si="55"/>
        <v>8.1140643732054055E-2</v>
      </c>
      <c r="K96" s="7">
        <f t="shared" si="61"/>
        <v>597.06928818733059</v>
      </c>
      <c r="L96" s="7">
        <f t="shared" si="62"/>
        <v>10.264122154789975</v>
      </c>
      <c r="M96" s="7">
        <f t="shared" si="63"/>
        <v>61.436435710993862</v>
      </c>
      <c r="S96" s="14">
        <f t="shared" si="56"/>
        <v>4.6480802520311046E-2</v>
      </c>
      <c r="T96" s="14">
        <f t="shared" si="57"/>
        <v>9.4594336132584361E-2</v>
      </c>
      <c r="U96" s="14">
        <f t="shared" si="58"/>
        <v>7.8016635404163218E-2</v>
      </c>
      <c r="W96" s="1" t="str">
        <f t="shared" si="9"/>
        <v>1930-1960</v>
      </c>
      <c r="X96" s="18">
        <f t="shared" ref="X96:Y96" si="88">K96/K66</f>
        <v>7.7436102268577658</v>
      </c>
      <c r="Y96" s="18">
        <f t="shared" si="88"/>
        <v>1.1850559997410435</v>
      </c>
    </row>
    <row r="97" spans="2:25">
      <c r="B97" s="1">
        <v>1961</v>
      </c>
      <c r="D97" s="3">
        <v>58841.421380365806</v>
      </c>
      <c r="E97" s="2">
        <v>11.282455004815768</v>
      </c>
      <c r="F97" s="8"/>
      <c r="G97" s="5">
        <f t="shared" si="53"/>
        <v>0.18302749724362521</v>
      </c>
      <c r="H97" s="5">
        <f t="shared" si="54"/>
        <v>1.2440914924841007E-2</v>
      </c>
      <c r="I97" s="5">
        <f t="shared" si="55"/>
        <v>7.2146218736415482E-2</v>
      </c>
      <c r="K97" s="7">
        <f t="shared" si="61"/>
        <v>625.47663168567328</v>
      </c>
      <c r="L97" s="7">
        <f t="shared" si="62"/>
        <v>11.282455004815773</v>
      </c>
      <c r="M97" s="7">
        <f t="shared" si="63"/>
        <v>66.421427653186868</v>
      </c>
      <c r="S97" s="14">
        <f t="shared" si="56"/>
        <v>0.16807682838091748</v>
      </c>
      <c r="T97" s="14">
        <f t="shared" si="57"/>
        <v>1.2364162666014485E-2</v>
      </c>
      <c r="U97" s="14">
        <f t="shared" si="58"/>
        <v>6.9662451422253024E-2</v>
      </c>
      <c r="W97" s="1" t="str">
        <f t="shared" si="9"/>
        <v>1931-1961</v>
      </c>
      <c r="X97" s="18">
        <f t="shared" ref="X97:Y97" si="89">K97/K67</f>
        <v>9.7612098500078748</v>
      </c>
      <c r="Y97" s="18">
        <f t="shared" si="89"/>
        <v>1.1767436905448547</v>
      </c>
    </row>
    <row r="98" spans="2:25">
      <c r="B98" s="1">
        <v>1962</v>
      </c>
      <c r="D98" s="3">
        <v>69611.019469871695</v>
      </c>
      <c r="E98" s="2">
        <v>11.422819067674027</v>
      </c>
      <c r="F98" s="8"/>
      <c r="G98" s="5">
        <f t="shared" si="53"/>
        <v>-3.8619376525020122E-2</v>
      </c>
      <c r="H98" s="5">
        <f t="shared" si="54"/>
        <v>4.7597618320955215E-2</v>
      </c>
      <c r="I98" s="5">
        <f t="shared" si="55"/>
        <v>1.7421670124863849E-2</v>
      </c>
      <c r="K98" s="7">
        <f t="shared" si="61"/>
        <v>739.9560541674748</v>
      </c>
      <c r="L98" s="7">
        <f t="shared" si="62"/>
        <v>11.422819067674032</v>
      </c>
      <c r="M98" s="7">
        <f t="shared" si="63"/>
        <v>71.213482501438676</v>
      </c>
      <c r="S98" s="14">
        <f t="shared" si="56"/>
        <v>-3.9384878213648396E-2</v>
      </c>
      <c r="T98" s="14">
        <f t="shared" si="57"/>
        <v>4.6499560186593396E-2</v>
      </c>
      <c r="U98" s="14">
        <f t="shared" si="58"/>
        <v>1.7271652693028154E-2</v>
      </c>
      <c r="W98" s="1" t="str">
        <f t="shared" si="9"/>
        <v>1932-1962</v>
      </c>
      <c r="X98" s="18">
        <f t="shared" ref="X98:Y98" si="90">K98/K68</f>
        <v>18.633830632288046</v>
      </c>
      <c r="Y98" s="18">
        <f t="shared" si="90"/>
        <v>1.0645157975620421</v>
      </c>
    </row>
    <row r="99" spans="2:25">
      <c r="B99" s="1">
        <v>1963</v>
      </c>
      <c r="D99" s="3">
        <v>66922.685298674216</v>
      </c>
      <c r="E99" s="2">
        <v>11.966518049806504</v>
      </c>
      <c r="F99" s="8"/>
      <c r="G99" s="5">
        <f t="shared" si="53"/>
        <v>0.19270714194892702</v>
      </c>
      <c r="H99" s="5">
        <f t="shared" si="54"/>
        <v>-4.0869249926229756E-3</v>
      </c>
      <c r="I99" s="5">
        <f t="shared" si="55"/>
        <v>6.4790998436919517E-2</v>
      </c>
      <c r="K99" s="7">
        <f t="shared" si="61"/>
        <v>711.37941269961289</v>
      </c>
      <c r="L99" s="7">
        <f t="shared" si="62"/>
        <v>11.96651804980651</v>
      </c>
      <c r="M99" s="7">
        <f t="shared" si="63"/>
        <v>72.454140302021514</v>
      </c>
      <c r="S99" s="14">
        <f t="shared" si="56"/>
        <v>0.17622563263597663</v>
      </c>
      <c r="T99" s="14">
        <f t="shared" si="57"/>
        <v>-4.0952992951226097E-3</v>
      </c>
      <c r="U99" s="14">
        <f t="shared" si="58"/>
        <v>6.2778534303564545E-2</v>
      </c>
      <c r="W99" s="1" t="str">
        <f t="shared" si="9"/>
        <v>1933-1963</v>
      </c>
      <c r="X99" s="18">
        <f t="shared" ref="X99:Y99" si="91">K99/K69</f>
        <v>17.221949217668463</v>
      </c>
      <c r="Y99" s="18">
        <f t="shared" si="91"/>
        <v>0.94183141013808869</v>
      </c>
    </row>
    <row r="100" spans="2:25">
      <c r="B100" s="1">
        <v>1964</v>
      </c>
      <c r="D100" s="3">
        <v>79819.164714129205</v>
      </c>
      <c r="E100" s="2">
        <v>11.917611788114076</v>
      </c>
      <c r="F100" s="8"/>
      <c r="G100" s="5">
        <f t="shared" si="53"/>
        <v>0.14886177895449837</v>
      </c>
      <c r="H100" s="5">
        <f t="shared" si="54"/>
        <v>3.0971299955019571E-2</v>
      </c>
      <c r="I100" s="5">
        <f t="shared" si="55"/>
        <v>7.2232967604837148E-2</v>
      </c>
      <c r="K100" s="7">
        <f t="shared" si="61"/>
        <v>848.46730616226148</v>
      </c>
      <c r="L100" s="7">
        <f t="shared" si="62"/>
        <v>11.917611788114082</v>
      </c>
      <c r="M100" s="7">
        <f t="shared" si="63"/>
        <v>77.14851639307814</v>
      </c>
      <c r="S100" s="14">
        <f t="shared" si="56"/>
        <v>0.13877169481096632</v>
      </c>
      <c r="T100" s="14">
        <f t="shared" si="57"/>
        <v>3.0501367552329389E-2</v>
      </c>
      <c r="U100" s="14">
        <f t="shared" si="58"/>
        <v>6.9743359564825594E-2</v>
      </c>
      <c r="W100" s="1" t="str">
        <f t="shared" si="9"/>
        <v>1934-1964</v>
      </c>
      <c r="X100" s="18">
        <f t="shared" ref="X100:Y100" si="92">K100/K70</f>
        <v>13.416204339401583</v>
      </c>
      <c r="Y100" s="18">
        <f t="shared" si="92"/>
        <v>0.9145821630344908</v>
      </c>
    </row>
    <row r="101" spans="2:25">
      <c r="B101" s="1">
        <v>1965</v>
      </c>
      <c r="D101" s="3">
        <v>91701.187568136607</v>
      </c>
      <c r="E101" s="2">
        <v>12.286715717551235</v>
      </c>
      <c r="F101" s="8"/>
      <c r="G101" s="5">
        <f t="shared" si="53"/>
        <v>9.5166489146060407E-2</v>
      </c>
      <c r="H101" s="5">
        <f t="shared" si="54"/>
        <v>-9.8963023737205225E-3</v>
      </c>
      <c r="I101" s="5">
        <f t="shared" si="55"/>
        <v>2.68756746582028E-2</v>
      </c>
      <c r="K101" s="7">
        <f t="shared" si="61"/>
        <v>974.77165874230673</v>
      </c>
      <c r="L101" s="7">
        <f t="shared" si="62"/>
        <v>12.286715717551241</v>
      </c>
      <c r="M101" s="7">
        <f t="shared" si="63"/>
        <v>82.721182678460607</v>
      </c>
      <c r="S101" s="14">
        <f t="shared" si="56"/>
        <v>9.0906396593059491E-2</v>
      </c>
      <c r="T101" s="14">
        <f t="shared" si="57"/>
        <v>-9.9455962618340051E-3</v>
      </c>
      <c r="U101" s="14">
        <f t="shared" si="58"/>
        <v>2.6520866810472738E-2</v>
      </c>
      <c r="W101" s="1" t="str">
        <f t="shared" si="9"/>
        <v>1935-1965</v>
      </c>
      <c r="X101" s="18">
        <f t="shared" ref="X101:Y101" si="93">K101/K71</f>
        <v>17.262266150041846</v>
      </c>
      <c r="Y101" s="18">
        <f t="shared" si="93"/>
        <v>0.91682725053572078</v>
      </c>
    </row>
    <row r="102" spans="2:25">
      <c r="B102" s="1">
        <v>1966</v>
      </c>
      <c r="D102" s="3">
        <v>100428.06763952054</v>
      </c>
      <c r="E102" s="2">
        <v>12.165122663630404</v>
      </c>
      <c r="F102" s="8"/>
      <c r="G102" s="5">
        <f t="shared" si="53"/>
        <v>-9.5315982510677633E-2</v>
      </c>
      <c r="H102" s="5">
        <f t="shared" si="54"/>
        <v>1.7167880242253686E-2</v>
      </c>
      <c r="I102" s="5">
        <f t="shared" si="55"/>
        <v>-2.2201471721272271E-2</v>
      </c>
      <c r="K102" s="7">
        <f t="shared" si="61"/>
        <v>1067.5372552238937</v>
      </c>
      <c r="L102" s="7">
        <f t="shared" si="62"/>
        <v>12.16512266363041</v>
      </c>
      <c r="M102" s="7">
        <f t="shared" si="63"/>
        <v>84.944370271468685</v>
      </c>
      <c r="S102" s="14">
        <f t="shared" si="56"/>
        <v>-0.10016954819544335</v>
      </c>
      <c r="T102" s="14">
        <f t="shared" si="57"/>
        <v>1.7022177427728821E-2</v>
      </c>
      <c r="U102" s="14">
        <f t="shared" si="58"/>
        <v>-2.2451633973999994E-2</v>
      </c>
      <c r="W102" s="1" t="str">
        <f t="shared" ref="W102:W157" si="94">CONCATENATE(B72,"-",B102)</f>
        <v>1936-1966</v>
      </c>
      <c r="X102" s="18">
        <f t="shared" ref="X102:Y102" si="95">K102/K72</f>
        <v>12.379653446975603</v>
      </c>
      <c r="Y102" s="18">
        <f t="shared" si="95"/>
        <v>0.88555858384371433</v>
      </c>
    </row>
    <row r="103" spans="2:25">
      <c r="B103" s="1">
        <v>1967</v>
      </c>
      <c r="D103" s="3">
        <v>90855.667700810853</v>
      </c>
      <c r="E103" s="2">
        <v>12.373972032651938</v>
      </c>
      <c r="F103" s="8"/>
      <c r="G103" s="5">
        <f t="shared" ref="G103:G134" si="96">D104/D103-1</f>
        <v>0.12035727233415749</v>
      </c>
      <c r="H103" s="5">
        <f t="shared" ref="H103:H134" si="97">E104/E103-1</f>
        <v>-5.7501399371286621E-2</v>
      </c>
      <c r="I103" s="5">
        <f t="shared" ref="I103:I134" si="98">0.35*G103+0.65*H103</f>
        <v>4.7491357256188166E-3</v>
      </c>
      <c r="K103" s="7">
        <f t="shared" si="61"/>
        <v>965.78389287547623</v>
      </c>
      <c r="L103" s="7">
        <f t="shared" si="62"/>
        <v>12.373972032651942</v>
      </c>
      <c r="M103" s="7">
        <f t="shared" si="63"/>
        <v>83.058480237005384</v>
      </c>
      <c r="S103" s="14">
        <f t="shared" ref="S103:S134" si="99">LN(1+G103)</f>
        <v>0.11364762759500162</v>
      </c>
      <c r="T103" s="14">
        <f t="shared" ref="T103:T134" si="100">LN(1+H103)</f>
        <v>-5.9220844405144142E-2</v>
      </c>
      <c r="U103" s="14">
        <f t="shared" ref="U103:U134" si="101">LN(1+I103)</f>
        <v>4.7378941583176423E-3</v>
      </c>
      <c r="W103" s="1" t="str">
        <f t="shared" si="94"/>
        <v>1937-1967</v>
      </c>
      <c r="X103" s="18">
        <f t="shared" ref="X103:Y103" si="102">K103/K73</f>
        <v>8.6222207385051668</v>
      </c>
      <c r="Y103" s="18">
        <f t="shared" si="102"/>
        <v>0.89851659126454719</v>
      </c>
    </row>
    <row r="104" spans="2:25">
      <c r="B104" s="1">
        <v>1968</v>
      </c>
      <c r="D104" s="3">
        <v>101790.80804137906</v>
      </c>
      <c r="E104" s="2">
        <v>11.662451324993288</v>
      </c>
      <c r="F104" s="8"/>
      <c r="G104" s="5">
        <f t="shared" si="96"/>
        <v>5.9684363225272152E-2</v>
      </c>
      <c r="H104" s="5">
        <f t="shared" si="97"/>
        <v>-2.5002895996199648E-2</v>
      </c>
      <c r="I104" s="5">
        <f t="shared" si="98"/>
        <v>4.6376447313154802E-3</v>
      </c>
      <c r="K104" s="7">
        <f t="shared" si="61"/>
        <v>1082.0230078862328</v>
      </c>
      <c r="L104" s="7">
        <f t="shared" si="62"/>
        <v>11.662451324993292</v>
      </c>
      <c r="M104" s="7">
        <f t="shared" si="63"/>
        <v>83.452936232814551</v>
      </c>
      <c r="S104" s="14">
        <f t="shared" si="99"/>
        <v>5.7971093239328989E-2</v>
      </c>
      <c r="T104" s="14">
        <f t="shared" si="100"/>
        <v>-2.5320778241213544E-2</v>
      </c>
      <c r="U104" s="14">
        <f t="shared" si="101"/>
        <v>4.626923990202504E-3</v>
      </c>
      <c r="W104" s="1" t="str">
        <f t="shared" si="94"/>
        <v>1938-1968</v>
      </c>
      <c r="X104" s="18">
        <f t="shared" ref="X104:Y104" si="103">K104/K74</f>
        <v>14.323937987249252</v>
      </c>
      <c r="Y104" s="18">
        <f t="shared" si="103"/>
        <v>0.82215204418970689</v>
      </c>
    </row>
    <row r="105" spans="2:25">
      <c r="B105" s="1">
        <v>1969</v>
      </c>
      <c r="D105" s="3">
        <v>107866.12760151467</v>
      </c>
      <c r="E105" s="2">
        <v>11.370856267453741</v>
      </c>
      <c r="F105" s="8"/>
      <c r="G105" s="5">
        <f t="shared" si="96"/>
        <v>-0.13869386192397315</v>
      </c>
      <c r="H105" s="5">
        <f t="shared" si="97"/>
        <v>-0.11199190267235848</v>
      </c>
      <c r="I105" s="5">
        <f t="shared" si="98"/>
        <v>-0.12133758841042361</v>
      </c>
      <c r="K105" s="7">
        <f t="shared" ref="K105:K136" si="104">K104*(1+G104)</f>
        <v>1146.6028621070163</v>
      </c>
      <c r="L105" s="7">
        <f t="shared" ref="L105:L136" si="105">L104*(1+H104)</f>
        <v>11.370856267453744</v>
      </c>
      <c r="M105" s="7">
        <f t="shared" si="63"/>
        <v>83.83996130284747</v>
      </c>
      <c r="S105" s="14">
        <f t="shared" si="99"/>
        <v>-0.14930527668735116</v>
      </c>
      <c r="T105" s="14">
        <f t="shared" si="100"/>
        <v>-0.11877441741933235</v>
      </c>
      <c r="U105" s="14">
        <f t="shared" si="101"/>
        <v>-0.12935451469180179</v>
      </c>
      <c r="W105" s="1" t="str">
        <f t="shared" si="94"/>
        <v>1939-1969</v>
      </c>
      <c r="X105" s="18">
        <f t="shared" ref="X105:Y105" si="106">K105/K75</f>
        <v>12.760817454465879</v>
      </c>
      <c r="Y105" s="18">
        <f t="shared" si="106"/>
        <v>0.75764902490074504</v>
      </c>
    </row>
    <row r="106" spans="2:25">
      <c r="B106" s="1">
        <v>1970</v>
      </c>
      <c r="D106" s="3">
        <v>92905.75779367653</v>
      </c>
      <c r="E106" s="2">
        <v>10.097412439047684</v>
      </c>
      <c r="F106" s="8"/>
      <c r="G106" s="5">
        <f t="shared" si="96"/>
        <v>2.1364960086450058E-2</v>
      </c>
      <c r="H106" s="5">
        <f t="shared" si="97"/>
        <v>0.13922900122004078</v>
      </c>
      <c r="I106" s="5">
        <f t="shared" si="98"/>
        <v>9.7976586823284029E-2</v>
      </c>
      <c r="K106" s="7">
        <f t="shared" si="104"/>
        <v>987.57608306831344</v>
      </c>
      <c r="L106" s="7">
        <f t="shared" si="105"/>
        <v>10.097412439047687</v>
      </c>
      <c r="M106" s="7">
        <f t="shared" si="63"/>
        <v>73.667022585936721</v>
      </c>
      <c r="S106" s="14">
        <f t="shared" si="99"/>
        <v>2.113992887287966E-2</v>
      </c>
      <c r="T106" s="14">
        <f t="shared" si="100"/>
        <v>0.13035171888317373</v>
      </c>
      <c r="U106" s="14">
        <f t="shared" si="101"/>
        <v>9.3469019383928431E-2</v>
      </c>
      <c r="W106" s="1" t="str">
        <f t="shared" si="94"/>
        <v>1940-1970</v>
      </c>
      <c r="X106" s="18">
        <f t="shared" ref="X106:Y106" si="107">K106/K76</f>
        <v>10.588766614368613</v>
      </c>
      <c r="Y106" s="18">
        <f t="shared" si="107"/>
        <v>0.64426912948002701</v>
      </c>
    </row>
    <row r="107" spans="2:25">
      <c r="B107" s="1">
        <v>1971</v>
      </c>
      <c r="D107" s="3">
        <v>94890.685600739816</v>
      </c>
      <c r="E107" s="2">
        <v>11.503265087843108</v>
      </c>
      <c r="F107" s="8"/>
      <c r="G107" s="5">
        <f t="shared" si="96"/>
        <v>0.1038884031566536</v>
      </c>
      <c r="H107" s="5">
        <f t="shared" si="97"/>
        <v>5.1035270975354985E-2</v>
      </c>
      <c r="I107" s="5">
        <f t="shared" si="98"/>
        <v>6.9533867238809499E-2</v>
      </c>
      <c r="K107" s="7">
        <f t="shared" si="104"/>
        <v>1008.6756066654007</v>
      </c>
      <c r="L107" s="7">
        <f t="shared" si="105"/>
        <v>11.503265087843113</v>
      </c>
      <c r="M107" s="7">
        <f t="shared" si="63"/>
        <v>80.884666020340575</v>
      </c>
      <c r="S107" s="14">
        <f t="shared" si="99"/>
        <v>9.8838858648327838E-2</v>
      </c>
      <c r="T107" s="14">
        <f t="shared" si="100"/>
        <v>4.9775650775433548E-2</v>
      </c>
      <c r="U107" s="14">
        <f t="shared" si="101"/>
        <v>6.7222915461401966E-2</v>
      </c>
      <c r="W107" s="1" t="str">
        <f t="shared" si="94"/>
        <v>1941-1971</v>
      </c>
      <c r="X107" s="18">
        <f t="shared" ref="X107:Y107" si="108">K107/K77</f>
        <v>12.039595105802059</v>
      </c>
      <c r="Y107" s="18">
        <f t="shared" si="108"/>
        <v>0.71239669172444064</v>
      </c>
    </row>
    <row r="108" spans="2:25">
      <c r="B108" s="1">
        <v>1972</v>
      </c>
      <c r="D108" s="3">
        <v>104748.72740224074</v>
      </c>
      <c r="E108" s="2">
        <v>12.09033733870252</v>
      </c>
      <c r="F108" s="8"/>
      <c r="G108" s="5">
        <f t="shared" si="96"/>
        <v>0.13721197646143701</v>
      </c>
      <c r="H108" s="5">
        <f t="shared" si="97"/>
        <v>-1.1585366184285517E-2</v>
      </c>
      <c r="I108" s="5">
        <f t="shared" si="98"/>
        <v>4.0493703741717367E-2</v>
      </c>
      <c r="K108" s="7">
        <f t="shared" si="104"/>
        <v>1113.4653047449381</v>
      </c>
      <c r="L108" s="7">
        <f t="shared" si="105"/>
        <v>12.090337338702527</v>
      </c>
      <c r="M108" s="7">
        <f t="shared" si="63"/>
        <v>86.508889649054382</v>
      </c>
      <c r="O108" s="48" t="s">
        <v>13</v>
      </c>
      <c r="P108" s="48"/>
      <c r="Q108" s="48"/>
      <c r="S108" s="14">
        <f t="shared" si="99"/>
        <v>0.12857963227410635</v>
      </c>
      <c r="T108" s="14">
        <f t="shared" si="100"/>
        <v>-1.1652999417070316E-2</v>
      </c>
      <c r="U108" s="14">
        <f t="shared" si="101"/>
        <v>3.9695315647964816E-2</v>
      </c>
      <c r="W108" s="1" t="str">
        <f t="shared" si="94"/>
        <v>1942-1972</v>
      </c>
      <c r="X108" s="18">
        <f t="shared" ref="X108:Y108" si="109">K108/K78</f>
        <v>16.27463293781906</v>
      </c>
      <c r="Y108" s="18">
        <f t="shared" si="109"/>
        <v>0.85356998558377029</v>
      </c>
    </row>
    <row r="109" spans="2:25">
      <c r="B109" s="1">
        <v>1973</v>
      </c>
      <c r="D109" s="3">
        <v>119121.50732092248</v>
      </c>
      <c r="E109" s="2">
        <v>11.950266353342112</v>
      </c>
      <c r="F109" s="8"/>
      <c r="G109" s="9">
        <f t="shared" si="96"/>
        <v>-0.23458917859637529</v>
      </c>
      <c r="H109" s="5">
        <f t="shared" si="97"/>
        <v>-5.826312095562769E-2</v>
      </c>
      <c r="I109" s="5">
        <f t="shared" si="98"/>
        <v>-0.11997724112988935</v>
      </c>
      <c r="K109" s="7">
        <f t="shared" si="104"/>
        <v>1266.2460799302273</v>
      </c>
      <c r="L109" s="7">
        <f t="shared" si="105"/>
        <v>11.950266353342119</v>
      </c>
      <c r="M109" s="7">
        <f t="shared" si="63"/>
        <v>90.011954997528122</v>
      </c>
      <c r="O109" s="5">
        <f>G109</f>
        <v>-0.23458917859637529</v>
      </c>
      <c r="P109" s="5">
        <f>H109</f>
        <v>-5.826312095562769E-2</v>
      </c>
      <c r="Q109" s="5">
        <f>I109</f>
        <v>-0.11997724112988935</v>
      </c>
      <c r="S109" s="14">
        <f t="shared" si="99"/>
        <v>-0.26734256785736604</v>
      </c>
      <c r="T109" s="14">
        <f t="shared" si="100"/>
        <v>-6.0029365032266996E-2</v>
      </c>
      <c r="U109" s="14">
        <f t="shared" si="101"/>
        <v>-0.12780750949191133</v>
      </c>
      <c r="W109" s="1" t="str">
        <f t="shared" si="94"/>
        <v>1943-1973</v>
      </c>
      <c r="X109" s="18">
        <f t="shared" ref="X109:Y109" si="110">K109/K79</f>
        <v>16.382659831713003</v>
      </c>
      <c r="Y109" s="18">
        <f t="shared" si="110"/>
        <v>0.88685728044492407</v>
      </c>
    </row>
    <row r="110" spans="2:25">
      <c r="B110" s="1">
        <v>1974</v>
      </c>
      <c r="D110" s="3">
        <v>91176.890765345175</v>
      </c>
      <c r="E110" s="2">
        <v>11.254006539345372</v>
      </c>
      <c r="F110" s="8"/>
      <c r="G110" s="9">
        <f t="shared" si="96"/>
        <v>-0.2939075465812182</v>
      </c>
      <c r="H110" s="5">
        <f t="shared" si="97"/>
        <v>-6.9841874723734487E-2</v>
      </c>
      <c r="I110" s="5">
        <f t="shared" si="98"/>
        <v>-0.14826485987385379</v>
      </c>
      <c r="K110" s="7">
        <f t="shared" si="104"/>
        <v>969.19845213851511</v>
      </c>
      <c r="L110" s="7">
        <f t="shared" si="105"/>
        <v>11.254006539345379</v>
      </c>
      <c r="M110" s="7">
        <f t="shared" si="63"/>
        <v>79.212568968216942</v>
      </c>
      <c r="O110" s="5">
        <f>(1+O109)*(1+G110)-1</f>
        <v>-0.45954919524182958</v>
      </c>
      <c r="P110" s="5">
        <f>(1+P109)*(1+H110)-1</f>
        <v>-0.12403579008456544</v>
      </c>
      <c r="Q110" s="5">
        <f>(1+Q109)*(1+I110)-1</f>
        <v>-0.25045369215956859</v>
      </c>
      <c r="S110" s="14">
        <f t="shared" si="99"/>
        <v>-0.34800909621163628</v>
      </c>
      <c r="T110" s="14">
        <f t="shared" si="100"/>
        <v>-7.2400680109037829E-2</v>
      </c>
      <c r="U110" s="14">
        <f t="shared" si="101"/>
        <v>-0.16047966887895973</v>
      </c>
      <c r="W110" s="1" t="str">
        <f t="shared" si="94"/>
        <v>1944-1974</v>
      </c>
      <c r="X110" s="18">
        <f t="shared" ref="X110:Y110" si="111">K110/K80</f>
        <v>10.443532125506142</v>
      </c>
      <c r="Y110" s="18">
        <f t="shared" si="111"/>
        <v>0.83963534622868885</v>
      </c>
    </row>
    <row r="111" spans="2:25">
      <c r="B111" s="1">
        <v>1975</v>
      </c>
      <c r="D111" s="3">
        <v>64379.314495598846</v>
      </c>
      <c r="E111" s="2">
        <v>10.468005624484324</v>
      </c>
      <c r="F111" s="8"/>
      <c r="G111" s="5">
        <f t="shared" si="96"/>
        <v>0.30436508300579113</v>
      </c>
      <c r="H111" s="5">
        <f t="shared" si="97"/>
        <v>-2.6330169927364366E-3</v>
      </c>
      <c r="I111" s="5">
        <f t="shared" si="98"/>
        <v>0.1048163180067482</v>
      </c>
      <c r="K111" s="7">
        <f t="shared" si="104"/>
        <v>684.34371292016988</v>
      </c>
      <c r="L111" s="7">
        <f t="shared" si="105"/>
        <v>10.468005624484331</v>
      </c>
      <c r="M111" s="7">
        <f t="shared" si="63"/>
        <v>67.468128529896276</v>
      </c>
      <c r="S111" s="14">
        <f t="shared" si="99"/>
        <v>0.26571639594992585</v>
      </c>
      <c r="T111" s="14">
        <f t="shared" si="100"/>
        <v>-2.6364894787275282E-3</v>
      </c>
      <c r="U111" s="14">
        <f t="shared" si="101"/>
        <v>9.9679093104111299E-2</v>
      </c>
      <c r="W111" s="1" t="str">
        <f t="shared" si="94"/>
        <v>1945-1975</v>
      </c>
      <c r="X111" s="18">
        <f t="shared" ref="X111:Y111" si="112">K111/K81</f>
        <v>6.3025273683749932</v>
      </c>
      <c r="Y111" s="18">
        <f t="shared" si="112"/>
        <v>0.77228846821185715</v>
      </c>
    </row>
    <row r="112" spans="2:25">
      <c r="B112" s="1">
        <v>1976</v>
      </c>
      <c r="D112" s="3">
        <v>83974.129895907725</v>
      </c>
      <c r="E112" s="2">
        <v>10.440443187794996</v>
      </c>
      <c r="F112" s="8"/>
      <c r="G112" s="5">
        <f t="shared" si="96"/>
        <v>5.7316195860817487E-2</v>
      </c>
      <c r="H112" s="5">
        <f t="shared" si="97"/>
        <v>6.3267509674816313E-2</v>
      </c>
      <c r="I112" s="5">
        <f t="shared" si="98"/>
        <v>6.1184549839916724E-2</v>
      </c>
      <c r="K112" s="7">
        <f t="shared" si="104"/>
        <v>892.63404390760866</v>
      </c>
      <c r="L112" s="7">
        <f t="shared" si="105"/>
        <v>10.440443187795003</v>
      </c>
      <c r="M112" s="7">
        <f t="shared" si="63"/>
        <v>74.539889345206049</v>
      </c>
      <c r="O112" s="49" t="s">
        <v>22</v>
      </c>
      <c r="P112" s="49"/>
      <c r="Q112" s="49"/>
      <c r="S112" s="14">
        <f t="shared" si="99"/>
        <v>5.5733806770884207E-2</v>
      </c>
      <c r="T112" s="14">
        <f t="shared" si="100"/>
        <v>6.1346723085433867E-2</v>
      </c>
      <c r="U112" s="14">
        <f t="shared" si="101"/>
        <v>5.9385784034788086E-2</v>
      </c>
      <c r="W112" s="1" t="str">
        <f t="shared" si="94"/>
        <v>1946-1976</v>
      </c>
      <c r="X112" s="18">
        <f t="shared" ref="X112:Y112" si="113">K112/K82</f>
        <v>6.0313837325228894</v>
      </c>
      <c r="Y112" s="18">
        <f t="shared" si="113"/>
        <v>0.75760663527732153</v>
      </c>
    </row>
    <row r="113" spans="2:25">
      <c r="B113" s="1">
        <v>1977</v>
      </c>
      <c r="D113" s="3">
        <v>88787.207572263302</v>
      </c>
      <c r="E113" s="2">
        <v>11.100984028188186</v>
      </c>
      <c r="F113" s="8"/>
      <c r="G113" s="5">
        <f>D114/D113-1</f>
        <v>-0.14817138947212527</v>
      </c>
      <c r="H113" s="19">
        <f t="shared" si="97"/>
        <v>-4.325263957362846E-2</v>
      </c>
      <c r="I113" s="5">
        <f t="shared" si="98"/>
        <v>-7.9974202038102349E-2</v>
      </c>
      <c r="K113" s="7">
        <f t="shared" si="104"/>
        <v>943.79643160025068</v>
      </c>
      <c r="L113" s="7">
        <f t="shared" si="105"/>
        <v>11.100984028188194</v>
      </c>
      <c r="M113" s="7">
        <f t="shared" si="63"/>
        <v>79.10057891990968</v>
      </c>
      <c r="O113" s="5">
        <f>G113</f>
        <v>-0.14817138947212527</v>
      </c>
      <c r="P113" s="5">
        <f>H113</f>
        <v>-4.325263957362846E-2</v>
      </c>
      <c r="Q113" s="5">
        <f>I113</f>
        <v>-7.9974202038102349E-2</v>
      </c>
      <c r="S113" s="14">
        <f t="shared" si="99"/>
        <v>-0.16036993374073966</v>
      </c>
      <c r="T113" s="14">
        <f t="shared" si="100"/>
        <v>-4.4215913576006224E-2</v>
      </c>
      <c r="U113" s="14">
        <f t="shared" si="101"/>
        <v>-8.3353568069267692E-2</v>
      </c>
      <c r="W113" s="1" t="str">
        <f t="shared" si="94"/>
        <v>1947-1977</v>
      </c>
      <c r="X113" s="18">
        <f t="shared" ref="X113:Y113" si="114">K113/K83</f>
        <v>8.5638116865414933</v>
      </c>
      <c r="Y113" s="18">
        <f t="shared" si="114"/>
        <v>0.93571851796769423</v>
      </c>
    </row>
    <row r="114" spans="2:25">
      <c r="B114" s="1">
        <v>1978</v>
      </c>
      <c r="D114" s="3">
        <v>75631.483658931043</v>
      </c>
      <c r="E114" s="2">
        <v>10.620837167104357</v>
      </c>
      <c r="F114" s="8"/>
      <c r="G114" s="5">
        <f t="shared" si="96"/>
        <v>6.4012607663708199E-2</v>
      </c>
      <c r="H114" s="19">
        <f t="shared" si="97"/>
        <v>-7.757877338797492E-2</v>
      </c>
      <c r="I114" s="5">
        <f t="shared" si="98"/>
        <v>-2.8021790019885827E-2</v>
      </c>
      <c r="K114" s="7">
        <f t="shared" si="104"/>
        <v>803.9528029512079</v>
      </c>
      <c r="L114" s="7">
        <f t="shared" si="105"/>
        <v>10.620837167104364</v>
      </c>
      <c r="M114" s="7">
        <f t="shared" si="63"/>
        <v>72.774573240037967</v>
      </c>
      <c r="O114" s="5">
        <f>(1+O113)*(1+G114)-1</f>
        <v>-9.3643618829682751E-2</v>
      </c>
      <c r="P114" s="5">
        <f>(1+P113)*(1+H114)-1</f>
        <v>-0.1174759262376891</v>
      </c>
      <c r="Q114" s="5">
        <f>(1+Q113)*(1+I114)-1</f>
        <v>-0.10575497176146853</v>
      </c>
      <c r="S114" s="14">
        <f t="shared" si="99"/>
        <v>6.2047240157246573E-2</v>
      </c>
      <c r="T114" s="14">
        <f t="shared" si="100"/>
        <v>-8.0753297919968312E-2</v>
      </c>
      <c r="U114" s="14">
        <f t="shared" si="101"/>
        <v>-2.8421892488910624E-2</v>
      </c>
      <c r="W114" s="1" t="str">
        <f t="shared" si="94"/>
        <v>1948-1978</v>
      </c>
      <c r="X114" s="18">
        <f t="shared" ref="X114:Y114" si="115">K114/K84</f>
        <v>7.8349420273395767</v>
      </c>
      <c r="Y114" s="18">
        <f t="shared" si="115"/>
        <v>0.98038200102320605</v>
      </c>
    </row>
    <row r="115" spans="2:25">
      <c r="B115" s="1">
        <v>1979</v>
      </c>
      <c r="D115" s="3">
        <v>80472.85214941435</v>
      </c>
      <c r="E115" s="2">
        <v>9.7968856473269863</v>
      </c>
      <c r="F115" s="8"/>
      <c r="G115" s="5">
        <f t="shared" si="96"/>
        <v>2.8627879547462154E-2</v>
      </c>
      <c r="H115" s="19">
        <f t="shared" si="97"/>
        <v>-0.13348706431300861</v>
      </c>
      <c r="I115" s="5">
        <f t="shared" si="98"/>
        <v>-7.6746833961843841E-2</v>
      </c>
      <c r="K115" s="7">
        <f t="shared" si="104"/>
        <v>855.41591830666209</v>
      </c>
      <c r="L115" s="7">
        <f t="shared" si="105"/>
        <v>9.7968856473269934</v>
      </c>
      <c r="M115" s="7">
        <f t="shared" si="63"/>
        <v>70.735299429918825</v>
      </c>
      <c r="O115" s="5">
        <f t="shared" ref="O115:O117" si="116">(1+O114)*(1+G115)-1</f>
        <v>-6.7696557522465173E-2</v>
      </c>
      <c r="P115" s="5">
        <f t="shared" ref="P115:Q117" si="117">(1+P114)*(1+H115)-1</f>
        <v>-0.23528147402977706</v>
      </c>
      <c r="Q115" s="5">
        <f t="shared" si="117"/>
        <v>-0.1743854464648954</v>
      </c>
      <c r="S115" s="14">
        <f t="shared" si="99"/>
        <v>2.8225758354051417E-2</v>
      </c>
      <c r="T115" s="14">
        <f t="shared" si="100"/>
        <v>-0.14327824127432845</v>
      </c>
      <c r="U115" s="14">
        <f t="shared" si="101"/>
        <v>-7.9851796023655983E-2</v>
      </c>
      <c r="W115" s="1" t="str">
        <f t="shared" si="94"/>
        <v>1949-1979</v>
      </c>
      <c r="X115" s="18">
        <f t="shared" ref="X115:Y115" si="118">K115/K85</f>
        <v>7.7047987910596216</v>
      </c>
      <c r="Y115" s="18">
        <f t="shared" si="118"/>
        <v>0.88407015744667838</v>
      </c>
    </row>
    <row r="116" spans="2:25">
      <c r="B116" s="1">
        <v>1980</v>
      </c>
      <c r="D116" s="3">
        <v>82776.61926758851</v>
      </c>
      <c r="E116" s="2">
        <v>8.4891281428550585</v>
      </c>
      <c r="F116" s="8"/>
      <c r="G116" s="5">
        <f t="shared" si="96"/>
        <v>0.12733541338561394</v>
      </c>
      <c r="H116" s="19">
        <f t="shared" si="97"/>
        <v>-9.9705237482186515E-2</v>
      </c>
      <c r="I116" s="5">
        <f t="shared" si="98"/>
        <v>-2.0241009678456365E-2</v>
      </c>
      <c r="K116" s="7">
        <f t="shared" si="104"/>
        <v>879.90466217892697</v>
      </c>
      <c r="L116" s="7">
        <f t="shared" si="105"/>
        <v>8.4891281428550638</v>
      </c>
      <c r="M116" s="7">
        <f t="shared" si="63"/>
        <v>65.30658914932954</v>
      </c>
      <c r="O116" s="5">
        <f t="shared" si="116"/>
        <v>5.1018686726242768E-2</v>
      </c>
      <c r="P116" s="5">
        <f t="shared" si="117"/>
        <v>-0.31152791626866572</v>
      </c>
      <c r="Q116" s="5">
        <f t="shared" si="117"/>
        <v>-0.19109671863367383</v>
      </c>
      <c r="S116" s="14">
        <f t="shared" si="99"/>
        <v>0.11985680691504555</v>
      </c>
      <c r="T116" s="14">
        <f t="shared" si="100"/>
        <v>-0.10503305537011742</v>
      </c>
      <c r="U116" s="14">
        <f t="shared" si="101"/>
        <v>-2.0448665806151546E-2</v>
      </c>
      <c r="W116" s="1" t="str">
        <f t="shared" si="94"/>
        <v>1950-1980</v>
      </c>
      <c r="X116" s="18">
        <f t="shared" ref="X116:Y116" si="119">K116/K86</f>
        <v>6.5983214742501302</v>
      </c>
      <c r="Y116" s="18">
        <f t="shared" si="119"/>
        <v>0.7336006848050618</v>
      </c>
    </row>
    <row r="117" spans="2:25">
      <c r="B117" s="1">
        <v>1981</v>
      </c>
      <c r="D117" s="3">
        <v>93317.014300690469</v>
      </c>
      <c r="E117" s="2">
        <v>7.6427176053549823</v>
      </c>
      <c r="F117" s="8"/>
      <c r="G117" s="5">
        <f t="shared" si="96"/>
        <v>-0.14377326059013507</v>
      </c>
      <c r="H117" s="19">
        <f t="shared" si="97"/>
        <v>-5.2013844071204463E-2</v>
      </c>
      <c r="I117" s="5">
        <f t="shared" si="98"/>
        <v>-8.4129639852830174E-2</v>
      </c>
      <c r="K117" s="7">
        <f t="shared" si="104"/>
        <v>991.94768607740957</v>
      </c>
      <c r="L117" s="7">
        <f t="shared" si="105"/>
        <v>7.6427176053549868</v>
      </c>
      <c r="M117" s="7">
        <f t="shared" si="63"/>
        <v>63.984717846290991</v>
      </c>
      <c r="O117" s="5">
        <f t="shared" si="116"/>
        <v>-0.10008969680555091</v>
      </c>
      <c r="P117" s="5">
        <f t="shared" si="117"/>
        <v>-0.34733799587924452</v>
      </c>
      <c r="Q117" s="5">
        <f>(1+Q116)*(1+I117)-1</f>
        <v>-0.25914946037079545</v>
      </c>
      <c r="S117" s="14">
        <f t="shared" si="99"/>
        <v>-0.15522005542740752</v>
      </c>
      <c r="T117" s="14">
        <f t="shared" si="100"/>
        <v>-5.3415380284384292E-2</v>
      </c>
      <c r="U117" s="14">
        <f t="shared" si="101"/>
        <v>-8.7880452547684604E-2</v>
      </c>
      <c r="W117" s="1" t="str">
        <f t="shared" si="94"/>
        <v>1951-1981</v>
      </c>
      <c r="X117" s="18">
        <f t="shared" ref="X117:Y117" si="120">K117/K87</f>
        <v>5.9740519932942435</v>
      </c>
      <c r="Y117" s="18">
        <f t="shared" si="120"/>
        <v>0.71217196304568109</v>
      </c>
    </row>
    <row r="118" spans="2:25">
      <c r="B118" s="1">
        <v>1982</v>
      </c>
      <c r="C118" s="17"/>
      <c r="D118" s="3">
        <v>79900.522886143939</v>
      </c>
      <c r="E118" s="2">
        <v>7.2451904835497993</v>
      </c>
      <c r="F118" s="8"/>
      <c r="G118" s="5">
        <f t="shared" si="96"/>
        <v>0.25477242250041265</v>
      </c>
      <c r="H118" s="5">
        <f t="shared" si="97"/>
        <v>0.38072524002343422</v>
      </c>
      <c r="I118" s="5">
        <f t="shared" si="98"/>
        <v>0.3366417538903767</v>
      </c>
      <c r="K118" s="7">
        <f t="shared" si="104"/>
        <v>849.33213291522065</v>
      </c>
      <c r="L118" s="7">
        <f t="shared" si="105"/>
        <v>7.2451904835498038</v>
      </c>
      <c r="M118" s="7">
        <f t="shared" si="63"/>
        <v>58.601706577797572</v>
      </c>
      <c r="N118" s="18"/>
      <c r="P118" s="5"/>
      <c r="S118" s="14">
        <f t="shared" si="99"/>
        <v>0.22695421948721078</v>
      </c>
      <c r="T118" s="14">
        <f t="shared" si="100"/>
        <v>0.32260889737216752</v>
      </c>
      <c r="U118" s="14">
        <f t="shared" si="101"/>
        <v>0.29016031448942936</v>
      </c>
      <c r="W118" s="1" t="str">
        <f t="shared" si="94"/>
        <v>1952-1982</v>
      </c>
      <c r="X118" s="18">
        <f t="shared" ref="X118:Y118" si="121">K118/K88</f>
        <v>4.378418431468833</v>
      </c>
      <c r="Y118" s="18">
        <f t="shared" si="121"/>
        <v>0.69277118343262922</v>
      </c>
    </row>
    <row r="119" spans="2:25">
      <c r="B119" s="1">
        <v>1983</v>
      </c>
      <c r="D119" s="3">
        <v>100256.97266089648</v>
      </c>
      <c r="E119" s="2">
        <v>10.003617369414798</v>
      </c>
      <c r="F119" s="8"/>
      <c r="G119" s="5">
        <f t="shared" si="96"/>
        <v>0.15542765057680841</v>
      </c>
      <c r="H119" s="5">
        <f t="shared" si="97"/>
        <v>-3.1052554859499759E-3</v>
      </c>
      <c r="I119" s="5">
        <f t="shared" si="98"/>
        <v>5.2381261636015454E-2</v>
      </c>
      <c r="K119" s="7">
        <f t="shared" si="104"/>
        <v>1065.7185379254738</v>
      </c>
      <c r="L119" s="7">
        <f t="shared" si="105"/>
        <v>10.003617369414805</v>
      </c>
      <c r="M119" s="7">
        <f t="shared" si="63"/>
        <v>78.329487861116576</v>
      </c>
      <c r="P119" s="5"/>
      <c r="S119" s="14">
        <f t="shared" si="99"/>
        <v>0.14447053568401058</v>
      </c>
      <c r="T119" s="14">
        <f t="shared" si="100"/>
        <v>-3.1100867959935963E-3</v>
      </c>
      <c r="U119" s="14">
        <f t="shared" si="101"/>
        <v>5.105546466251816E-2</v>
      </c>
      <c r="W119" s="1" t="str">
        <f t="shared" si="94"/>
        <v>1953-1983</v>
      </c>
      <c r="X119" s="18">
        <f t="shared" ref="X119:Y119" si="122">K119/K89</f>
        <v>4.8083396555605198</v>
      </c>
      <c r="Y119" s="18">
        <f t="shared" si="122"/>
        <v>0.94633411467274142</v>
      </c>
    </row>
    <row r="120" spans="2:25">
      <c r="B120" s="1">
        <v>1984</v>
      </c>
      <c r="D120" s="3">
        <v>115839.67837552293</v>
      </c>
      <c r="E120" s="2">
        <v>9.9725535816990778</v>
      </c>
      <c r="F120" s="8"/>
      <c r="G120" s="5">
        <f t="shared" si="96"/>
        <v>4.2575294403503827E-2</v>
      </c>
      <c r="H120" s="5">
        <f t="shared" si="97"/>
        <v>0.11071973377577038</v>
      </c>
      <c r="I120" s="5">
        <f t="shared" si="98"/>
        <v>8.686917999547708E-2</v>
      </c>
      <c r="K120" s="7">
        <f t="shared" si="104"/>
        <v>1231.3606664513816</v>
      </c>
      <c r="L120" s="7">
        <f t="shared" si="105"/>
        <v>9.9725535816990849</v>
      </c>
      <c r="M120" s="7">
        <f t="shared" si="63"/>
        <v>82.432485258584819</v>
      </c>
      <c r="S120" s="14">
        <f t="shared" si="99"/>
        <v>4.1693896930216426E-2</v>
      </c>
      <c r="T120" s="14">
        <f t="shared" si="100"/>
        <v>0.10500821400507948</v>
      </c>
      <c r="U120" s="14">
        <f t="shared" si="101"/>
        <v>8.3301251306301852E-2</v>
      </c>
      <c r="W120" s="1" t="str">
        <f t="shared" si="94"/>
        <v>1954-1984</v>
      </c>
      <c r="X120" s="18">
        <f t="shared" ref="X120:Y120" si="123">K120/K90</f>
        <v>5.4533319326580916</v>
      </c>
      <c r="Y120" s="18">
        <f t="shared" si="123"/>
        <v>0.89981918839793751</v>
      </c>
    </row>
    <row r="121" spans="2:25">
      <c r="B121" s="1">
        <v>1985</v>
      </c>
      <c r="D121" s="3">
        <v>120771.586785968</v>
      </c>
      <c r="E121" s="2">
        <v>11.076712059329404</v>
      </c>
      <c r="F121" s="8"/>
      <c r="G121" s="5">
        <f t="shared" si="96"/>
        <v>0.21677756101038925</v>
      </c>
      <c r="H121" s="5">
        <f t="shared" si="97"/>
        <v>0.2230429009539745</v>
      </c>
      <c r="I121" s="5">
        <f t="shared" si="98"/>
        <v>0.22085003197371966</v>
      </c>
      <c r="K121" s="7">
        <f t="shared" si="104"/>
        <v>1283.7862093424437</v>
      </c>
      <c r="L121" s="7">
        <f t="shared" si="105"/>
        <v>11.076712059329413</v>
      </c>
      <c r="M121" s="7">
        <f t="shared" si="63"/>
        <v>89.593327657987331</v>
      </c>
      <c r="S121" s="14">
        <f t="shared" si="99"/>
        <v>0.19620602080867927</v>
      </c>
      <c r="T121" s="14">
        <f t="shared" si="100"/>
        <v>0.20134193454767016</v>
      </c>
      <c r="U121" s="14">
        <f t="shared" si="101"/>
        <v>0.19954736364874273</v>
      </c>
      <c r="W121" s="1" t="str">
        <f t="shared" si="94"/>
        <v>1955-1985</v>
      </c>
      <c r="X121" s="18">
        <f t="shared" ref="X121:Y121" si="124">K121/K91</f>
        <v>3.8435017174838317</v>
      </c>
      <c r="Y121" s="18">
        <f t="shared" si="124"/>
        <v>0.97964875818133401</v>
      </c>
    </row>
    <row r="122" spans="2:25">
      <c r="B122" s="1">
        <v>1986</v>
      </c>
      <c r="D122" s="3">
        <v>146952.1568087847</v>
      </c>
      <c r="E122" s="2">
        <v>13.547294050074107</v>
      </c>
      <c r="F122" s="8"/>
      <c r="G122" s="5">
        <f t="shared" si="96"/>
        <v>0.29522187703908176</v>
      </c>
      <c r="H122" s="5">
        <f t="shared" si="97"/>
        <v>0.22491801825676339</v>
      </c>
      <c r="I122" s="5">
        <f t="shared" si="98"/>
        <v>0.24952436883057483</v>
      </c>
      <c r="K122" s="7">
        <f t="shared" si="104"/>
        <v>1562.0822526624718</v>
      </c>
      <c r="L122" s="7">
        <f t="shared" si="105"/>
        <v>13.547294050074118</v>
      </c>
      <c r="M122" s="7">
        <f t="shared" si="63"/>
        <v>109.38001693588578</v>
      </c>
      <c r="S122" s="14">
        <f t="shared" si="99"/>
        <v>0.25868201409648511</v>
      </c>
      <c r="T122" s="14">
        <f t="shared" si="100"/>
        <v>0.20287391788515818</v>
      </c>
      <c r="U122" s="14">
        <f t="shared" si="101"/>
        <v>0.22276297396829772</v>
      </c>
      <c r="W122" s="1" t="str">
        <f t="shared" si="94"/>
        <v>1956-1986</v>
      </c>
      <c r="X122" s="18">
        <f t="shared" ref="X122:Y122" si="125">K122/K92</f>
        <v>3.6406073173531377</v>
      </c>
      <c r="Y122" s="18">
        <f t="shared" si="125"/>
        <v>1.1990649133946671</v>
      </c>
    </row>
    <row r="123" spans="2:25">
      <c r="B123" s="1">
        <v>1987</v>
      </c>
      <c r="D123" s="3">
        <v>190335.6483768156</v>
      </c>
      <c r="E123" s="2">
        <v>16.594324580558418</v>
      </c>
      <c r="F123" s="8"/>
      <c r="G123" s="5">
        <f t="shared" si="96"/>
        <v>-6.1736957859474528E-2</v>
      </c>
      <c r="H123" s="5">
        <f t="shared" si="97"/>
        <v>-6.4219428584600613E-2</v>
      </c>
      <c r="I123" s="5">
        <f t="shared" si="98"/>
        <v>-6.3350563830806478E-2</v>
      </c>
      <c r="K123" s="7">
        <f t="shared" si="104"/>
        <v>2023.2431073829239</v>
      </c>
      <c r="L123" s="7">
        <f t="shared" si="105"/>
        <v>16.594324580558432</v>
      </c>
      <c r="M123" s="7">
        <f t="shared" si="63"/>
        <v>136.67299662449025</v>
      </c>
      <c r="S123" s="14">
        <f t="shared" si="99"/>
        <v>-6.3724940567454272E-2</v>
      </c>
      <c r="T123" s="14">
        <f t="shared" si="100"/>
        <v>-6.6374262236584936E-2</v>
      </c>
      <c r="U123" s="14">
        <f t="shared" si="101"/>
        <v>-6.5446201040559218E-2</v>
      </c>
      <c r="W123" s="1" t="str">
        <f t="shared" si="94"/>
        <v>1957-1987</v>
      </c>
      <c r="X123" s="18">
        <f t="shared" ref="X123:Y123" si="126">K123/K93</f>
        <v>4.5436680710954267</v>
      </c>
      <c r="Y123" s="18">
        <f t="shared" si="126"/>
        <v>1.536980806377849</v>
      </c>
    </row>
    <row r="124" spans="2:25">
      <c r="B124" s="1">
        <v>1988</v>
      </c>
      <c r="D124" s="3">
        <v>178584.90447382038</v>
      </c>
      <c r="E124" s="2">
        <v>15.528646538247564</v>
      </c>
      <c r="F124" s="8"/>
      <c r="G124" s="5">
        <f t="shared" si="96"/>
        <v>0.12699894585021476</v>
      </c>
      <c r="H124" s="5">
        <f t="shared" si="97"/>
        <v>1.4614148640960778E-2</v>
      </c>
      <c r="I124" s="5">
        <f t="shared" si="98"/>
        <v>5.3948827664199672E-2</v>
      </c>
      <c r="K124" s="7">
        <f t="shared" si="104"/>
        <v>1898.334232922952</v>
      </c>
      <c r="L124" s="7">
        <f t="shared" si="105"/>
        <v>15.528646538247576</v>
      </c>
      <c r="M124" s="7">
        <f t="shared" si="63"/>
        <v>128.01468522788289</v>
      </c>
      <c r="S124" s="14">
        <f t="shared" si="99"/>
        <v>0.11955829969803122</v>
      </c>
      <c r="T124" s="14">
        <f t="shared" si="100"/>
        <v>1.4508391096549536E-2</v>
      </c>
      <c r="U124" s="14">
        <f t="shared" si="101"/>
        <v>5.2543898337325833E-2</v>
      </c>
      <c r="W124" s="1" t="str">
        <f t="shared" si="94"/>
        <v>1958-1988</v>
      </c>
      <c r="X124" s="18">
        <f t="shared" ref="X124:Y124" si="127">K124/K94</f>
        <v>4.6896770826022633</v>
      </c>
      <c r="Y124" s="18">
        <f t="shared" si="127"/>
        <v>1.3938557358660171</v>
      </c>
    </row>
    <row r="125" spans="2:25">
      <c r="B125" s="1">
        <v>1989</v>
      </c>
      <c r="D125" s="3">
        <v>201264.99908675687</v>
      </c>
      <c r="E125" s="2">
        <v>15.755584486950456</v>
      </c>
      <c r="F125" s="8"/>
      <c r="G125" s="5">
        <f t="shared" si="96"/>
        <v>0.16927793990043782</v>
      </c>
      <c r="H125" s="5">
        <f t="shared" si="97"/>
        <v>9.5683787871035264E-2</v>
      </c>
      <c r="I125" s="5">
        <f t="shared" si="98"/>
        <v>0.12144174108132616</v>
      </c>
      <c r="K125" s="7">
        <f t="shared" si="104"/>
        <v>2139.4206793755429</v>
      </c>
      <c r="L125" s="7">
        <f t="shared" si="105"/>
        <v>15.755584486950468</v>
      </c>
      <c r="M125" s="7">
        <f t="shared" si="63"/>
        <v>134.92092741972871</v>
      </c>
      <c r="S125" s="14">
        <f t="shared" si="99"/>
        <v>0.15638641291282426</v>
      </c>
      <c r="T125" s="14">
        <f t="shared" si="100"/>
        <v>9.1378632181237235E-2</v>
      </c>
      <c r="U125" s="14">
        <f t="shared" si="101"/>
        <v>0.11461512630944694</v>
      </c>
      <c r="W125" s="1" t="str">
        <f t="shared" si="94"/>
        <v>1959-1989</v>
      </c>
      <c r="X125" s="18">
        <f t="shared" ref="X125:Y125" si="128">K125/K95</f>
        <v>3.817737510530459</v>
      </c>
      <c r="Y125" s="18">
        <f t="shared" si="128"/>
        <v>1.4996220758922136</v>
      </c>
    </row>
    <row r="126" spans="2:25">
      <c r="B126" s="1">
        <v>1990</v>
      </c>
      <c r="D126" s="3">
        <v>235334.72350622655</v>
      </c>
      <c r="E126" s="2">
        <v>17.263138490783998</v>
      </c>
      <c r="F126" s="8"/>
      <c r="G126" s="5">
        <f t="shared" si="96"/>
        <v>-6.1325627070455413E-2</v>
      </c>
      <c r="H126" s="5">
        <f t="shared" si="97"/>
        <v>3.8607007237687396E-2</v>
      </c>
      <c r="I126" s="5">
        <f t="shared" si="98"/>
        <v>3.6305852298374151E-3</v>
      </c>
      <c r="K126" s="7">
        <f t="shared" si="104"/>
        <v>2501.5774045606299</v>
      </c>
      <c r="L126" s="7">
        <f t="shared" si="105"/>
        <v>17.263138490784012</v>
      </c>
      <c r="M126" s="7">
        <f t="shared" si="63"/>
        <v>151.30595975388781</v>
      </c>
      <c r="S126" s="14">
        <f t="shared" si="99"/>
        <v>-6.3286640608913869E-2</v>
      </c>
      <c r="T126" s="14">
        <f t="shared" si="100"/>
        <v>3.7880399216112762E-2</v>
      </c>
      <c r="U126" s="14">
        <f t="shared" si="101"/>
        <v>3.624010563733807E-3</v>
      </c>
      <c r="W126" s="1" t="str">
        <f t="shared" si="94"/>
        <v>1960-1990</v>
      </c>
      <c r="X126" s="18">
        <f t="shared" ref="X126:Y126" si="129">K126/K96</f>
        <v>4.1897606426136589</v>
      </c>
      <c r="Y126" s="18">
        <f t="shared" si="129"/>
        <v>1.6818913717553328</v>
      </c>
    </row>
    <row r="127" spans="2:25">
      <c r="B127" s="1">
        <v>1991</v>
      </c>
      <c r="D127" s="3">
        <v>220902.67401575498</v>
      </c>
      <c r="E127" s="2">
        <v>17.929616603442895</v>
      </c>
      <c r="F127" s="8"/>
      <c r="G127" s="5">
        <f t="shared" si="96"/>
        <v>0.28611676150095144</v>
      </c>
      <c r="H127" s="5">
        <f t="shared" si="97"/>
        <v>0.13377829580700973</v>
      </c>
      <c r="I127" s="5">
        <f t="shared" si="98"/>
        <v>0.18709675879988932</v>
      </c>
      <c r="K127" s="7">
        <f t="shared" si="104"/>
        <v>2348.166601560667</v>
      </c>
      <c r="L127" s="7">
        <f t="shared" si="105"/>
        <v>17.929616603442909</v>
      </c>
      <c r="M127" s="7">
        <f t="shared" si="63"/>
        <v>151.85528893655666</v>
      </c>
      <c r="S127" s="14">
        <f t="shared" si="99"/>
        <v>0.25162741601809596</v>
      </c>
      <c r="T127" s="14">
        <f t="shared" si="100"/>
        <v>0.12555567984867902</v>
      </c>
      <c r="U127" s="14">
        <f t="shared" si="101"/>
        <v>0.17151062772225437</v>
      </c>
      <c r="W127" s="1" t="str">
        <f t="shared" si="94"/>
        <v>1961-1991</v>
      </c>
      <c r="X127" s="18">
        <f t="shared" ref="X127:Y127" si="130">K127/K97</f>
        <v>3.7542035666980977</v>
      </c>
      <c r="Y127" s="18">
        <f t="shared" si="130"/>
        <v>1.5891591498295254</v>
      </c>
    </row>
    <row r="128" spans="2:25">
      <c r="B128" s="1">
        <v>1992</v>
      </c>
      <c r="D128" s="3">
        <v>284106.63171204319</v>
      </c>
      <c r="E128" s="2">
        <v>20.328210157124552</v>
      </c>
      <c r="F128" s="8"/>
      <c r="G128" s="5">
        <f t="shared" si="96"/>
        <v>4.342510242598463E-2</v>
      </c>
      <c r="H128" s="5">
        <f t="shared" si="97"/>
        <v>7.0386909969925027E-2</v>
      </c>
      <c r="I128" s="5">
        <f t="shared" si="98"/>
        <v>6.0950277329545888E-2</v>
      </c>
      <c r="K128" s="7">
        <f t="shared" si="104"/>
        <v>3020.0164250639</v>
      </c>
      <c r="L128" s="7">
        <f t="shared" si="105"/>
        <v>20.328210157124566</v>
      </c>
      <c r="M128" s="7">
        <f t="shared" si="63"/>
        <v>180.26692130320711</v>
      </c>
      <c r="S128" s="14">
        <f t="shared" si="99"/>
        <v>4.2508669612699931E-2</v>
      </c>
      <c r="T128" s="14">
        <f t="shared" si="100"/>
        <v>6.8020181215710282E-2</v>
      </c>
      <c r="U128" s="14">
        <f t="shared" si="101"/>
        <v>5.9164994565313191E-2</v>
      </c>
      <c r="W128" s="1" t="str">
        <f t="shared" si="94"/>
        <v>1962-1992</v>
      </c>
      <c r="X128" s="18">
        <f t="shared" ref="X128:Y128" si="131">K128/K98</f>
        <v>4.0813456529681655</v>
      </c>
      <c r="Y128" s="18">
        <f t="shared" si="131"/>
        <v>1.7796141247349628</v>
      </c>
    </row>
    <row r="129" spans="2:25">
      <c r="B129" s="1">
        <v>1993</v>
      </c>
      <c r="D129" s="3">
        <v>296443.99129404017</v>
      </c>
      <c r="E129" s="2">
        <v>21.759050055303792</v>
      </c>
      <c r="F129" s="8"/>
      <c r="G129" s="5">
        <f t="shared" si="96"/>
        <v>8.9591769369555374E-2</v>
      </c>
      <c r="H129" s="5">
        <f t="shared" si="97"/>
        <v>0.10041214880475269</v>
      </c>
      <c r="I129" s="5">
        <f t="shared" si="98"/>
        <v>9.6625016002433617E-2</v>
      </c>
      <c r="K129" s="7">
        <f t="shared" si="104"/>
        <v>3151.1609476504559</v>
      </c>
      <c r="L129" s="7">
        <f t="shared" si="105"/>
        <v>21.75905005530381</v>
      </c>
      <c r="M129" s="7">
        <f t="shared" si="63"/>
        <v>191.254240149981</v>
      </c>
      <c r="S129" s="14">
        <f t="shared" si="99"/>
        <v>8.5803102575435497E-2</v>
      </c>
      <c r="T129" s="14">
        <f t="shared" si="100"/>
        <v>9.5684790360621233E-2</v>
      </c>
      <c r="U129" s="14">
        <f t="shared" si="101"/>
        <v>9.2237296058849907E-2</v>
      </c>
      <c r="W129" s="1" t="str">
        <f t="shared" si="94"/>
        <v>1963-1993</v>
      </c>
      <c r="X129" s="18">
        <f t="shared" ref="X129:Y129" si="132">K129/K99</f>
        <v>4.4296487800962909</v>
      </c>
      <c r="Y129" s="18">
        <f t="shared" si="132"/>
        <v>1.8183276007890732</v>
      </c>
    </row>
    <row r="130" spans="2:25">
      <c r="B130" s="1">
        <v>1994</v>
      </c>
      <c r="D130" s="3">
        <v>323002.9329930463</v>
      </c>
      <c r="E130" s="2">
        <v>23.943923027307019</v>
      </c>
      <c r="F130" s="8"/>
      <c r="G130" s="5">
        <f t="shared" si="96"/>
        <v>-1.5970587589149599E-2</v>
      </c>
      <c r="H130" s="5">
        <f t="shared" si="97"/>
        <v>-9.836675998974187E-2</v>
      </c>
      <c r="I130" s="5">
        <f t="shared" si="98"/>
        <v>-6.9528099649534575E-2</v>
      </c>
      <c r="K130" s="7">
        <f t="shared" si="104"/>
        <v>3433.479032518705</v>
      </c>
      <c r="L130" s="7">
        <f t="shared" si="105"/>
        <v>23.943923027307036</v>
      </c>
      <c r="M130" s="7">
        <f t="shared" si="63"/>
        <v>209.73418416500618</v>
      </c>
      <c r="S130" s="14">
        <f t="shared" si="99"/>
        <v>-1.6099491715167214E-2</v>
      </c>
      <c r="T130" s="14">
        <f t="shared" si="100"/>
        <v>-0.10354744913419903</v>
      </c>
      <c r="U130" s="14">
        <f t="shared" si="101"/>
        <v>-7.2063401797011498E-2</v>
      </c>
      <c r="W130" s="1" t="str">
        <f t="shared" si="94"/>
        <v>1964-1994</v>
      </c>
      <c r="X130" s="18">
        <f t="shared" ref="X130:Y130" si="133">K130/K100</f>
        <v>4.0466839530315202</v>
      </c>
      <c r="Y130" s="18">
        <f t="shared" si="133"/>
        <v>2.0091209088709605</v>
      </c>
    </row>
    <row r="131" spans="2:25">
      <c r="B131" s="1">
        <v>1995</v>
      </c>
      <c r="D131" s="3">
        <v>317844.38636012864</v>
      </c>
      <c r="E131" s="2">
        <v>21.588636897667055</v>
      </c>
      <c r="F131" s="8"/>
      <c r="G131" s="5">
        <f t="shared" si="96"/>
        <v>0.31735757589857538</v>
      </c>
      <c r="H131" s="5">
        <f t="shared" si="97"/>
        <v>0.21048310498582912</v>
      </c>
      <c r="I131" s="5">
        <f t="shared" si="98"/>
        <v>0.2478891698052903</v>
      </c>
      <c r="K131" s="7">
        <f t="shared" si="104"/>
        <v>3378.6443548943566</v>
      </c>
      <c r="L131" s="7">
        <f t="shared" si="105"/>
        <v>21.588636897667072</v>
      </c>
      <c r="M131" s="7">
        <f t="shared" si="63"/>
        <v>195.15176490846781</v>
      </c>
      <c r="S131" s="14">
        <f t="shared" si="99"/>
        <v>0.27562789380519875</v>
      </c>
      <c r="T131" s="14">
        <f t="shared" si="100"/>
        <v>0.19101954024432449</v>
      </c>
      <c r="U131" s="14">
        <f t="shared" si="101"/>
        <v>0.22145345975796682</v>
      </c>
      <c r="W131" s="1" t="str">
        <f t="shared" si="94"/>
        <v>1965-1995</v>
      </c>
      <c r="X131" s="18">
        <f t="shared" ref="X131:Y131" si="134">K131/K101</f>
        <v>3.4660880059373413</v>
      </c>
      <c r="Y131" s="18">
        <f t="shared" si="134"/>
        <v>1.7570714089875368</v>
      </c>
    </row>
    <row r="132" spans="2:25">
      <c r="B132" s="1">
        <v>1996</v>
      </c>
      <c r="D132" s="3">
        <v>418714.71032834926</v>
      </c>
      <c r="E132" s="2">
        <v>26.132680224299655</v>
      </c>
      <c r="F132" s="8"/>
      <c r="G132" s="5">
        <f t="shared" si="96"/>
        <v>0.23616940920770491</v>
      </c>
      <c r="H132" s="5">
        <f t="shared" si="97"/>
        <v>-3.4649731208432177E-2</v>
      </c>
      <c r="I132" s="5">
        <f t="shared" si="98"/>
        <v>6.0136967937215804E-2</v>
      </c>
      <c r="K132" s="7">
        <f t="shared" si="104"/>
        <v>4450.8827371870357</v>
      </c>
      <c r="L132" s="7">
        <f t="shared" si="105"/>
        <v>26.132680224299676</v>
      </c>
      <c r="M132" s="7">
        <f t="shared" si="63"/>
        <v>243.52777389766507</v>
      </c>
      <c r="S132" s="14">
        <f t="shared" si="99"/>
        <v>0.21201741210907812</v>
      </c>
      <c r="T132" s="14">
        <f t="shared" si="100"/>
        <v>-3.5264270660853719E-2</v>
      </c>
      <c r="U132" s="14">
        <f t="shared" si="101"/>
        <v>5.8398114811541543E-2</v>
      </c>
      <c r="W132" s="1" t="str">
        <f t="shared" si="94"/>
        <v>1966-1996</v>
      </c>
      <c r="X132" s="18">
        <f t="shared" ref="X132:Y132" si="135">K132/K102</f>
        <v>4.1692996805563993</v>
      </c>
      <c r="Y132" s="18">
        <f t="shared" si="135"/>
        <v>2.1481641366780071</v>
      </c>
    </row>
    <row r="133" spans="2:25">
      <c r="B133" s="1">
        <v>1997</v>
      </c>
      <c r="D133" s="3">
        <v>517602.31609317084</v>
      </c>
      <c r="E133" s="2">
        <v>25.22718987877176</v>
      </c>
      <c r="F133" s="8"/>
      <c r="G133" s="5">
        <f t="shared" si="96"/>
        <v>0.25937870191652346</v>
      </c>
      <c r="H133" s="5">
        <f t="shared" si="97"/>
        <v>0.13235077937657569</v>
      </c>
      <c r="I133" s="5">
        <f t="shared" si="98"/>
        <v>0.17681055226555742</v>
      </c>
      <c r="K133" s="7">
        <f t="shared" si="104"/>
        <v>5502.0450836812706</v>
      </c>
      <c r="L133" s="7">
        <f t="shared" si="105"/>
        <v>25.227189878771782</v>
      </c>
      <c r="M133" s="7">
        <f t="shared" si="63"/>
        <v>258.17279582837051</v>
      </c>
      <c r="S133" s="14">
        <f t="shared" si="99"/>
        <v>0.23061850563565625</v>
      </c>
      <c r="T133" s="14">
        <f t="shared" si="100"/>
        <v>0.12429580755376966</v>
      </c>
      <c r="U133" s="14">
        <f t="shared" si="101"/>
        <v>0.16280785717987578</v>
      </c>
      <c r="W133" s="1" t="str">
        <f t="shared" si="94"/>
        <v>1967-1997</v>
      </c>
      <c r="X133" s="18">
        <f t="shared" ref="X133:Y133" si="136">K133/K103</f>
        <v>5.6969733335474864</v>
      </c>
      <c r="Y133" s="18">
        <f t="shared" si="136"/>
        <v>2.0387301516605407</v>
      </c>
    </row>
    <row r="134" spans="2:25">
      <c r="B134" s="1">
        <v>1998</v>
      </c>
      <c r="D134" s="3">
        <v>651857.33295040356</v>
      </c>
      <c r="E134" s="2">
        <v>28.566028120708065</v>
      </c>
      <c r="F134" s="8"/>
      <c r="G134" s="5">
        <f t="shared" si="96"/>
        <v>0.29354044708288063</v>
      </c>
      <c r="H134" s="5">
        <f t="shared" si="97"/>
        <v>0.10367386079861007</v>
      </c>
      <c r="I134" s="5">
        <f t="shared" si="98"/>
        <v>0.17012716599810479</v>
      </c>
      <c r="K134" s="7">
        <f t="shared" si="104"/>
        <v>6929.1583953727086</v>
      </c>
      <c r="L134" s="7">
        <f t="shared" si="105"/>
        <v>28.56602812070809</v>
      </c>
      <c r="M134" s="7">
        <f t="shared" si="63"/>
        <v>303.82047043872768</v>
      </c>
      <c r="S134" s="14">
        <f t="shared" si="99"/>
        <v>0.25738299164318451</v>
      </c>
      <c r="T134" s="14">
        <f t="shared" si="100"/>
        <v>9.8644488267730202E-2</v>
      </c>
      <c r="U134" s="14">
        <f t="shared" si="101"/>
        <v>0.15711243179072459</v>
      </c>
      <c r="W134" s="1" t="str">
        <f t="shared" si="94"/>
        <v>1968-1998</v>
      </c>
      <c r="X134" s="18">
        <f t="shared" ref="X134:Y134" si="137">K134/K104</f>
        <v>6.4038919180739464</v>
      </c>
      <c r="Y134" s="18">
        <f t="shared" si="137"/>
        <v>2.449401701637929</v>
      </c>
    </row>
    <row r="135" spans="2:25">
      <c r="B135" s="1">
        <v>1999</v>
      </c>
      <c r="D135" s="3">
        <v>843203.82589891925</v>
      </c>
      <c r="E135" s="2">
        <v>31.527578543663534</v>
      </c>
      <c r="F135" s="8"/>
      <c r="G135" s="5">
        <f t="shared" ref="G135:G156" si="138">D136/D135-1</f>
        <v>0.12497657875535317</v>
      </c>
      <c r="H135" s="5">
        <f t="shared" ref="H135:H156" si="139">E136/E135-1</f>
        <v>-0.11105610118179432</v>
      </c>
      <c r="I135" s="5">
        <f t="shared" ref="I135:I156" si="140">0.35*G135+0.65*H135</f>
        <v>-2.8444663203792707E-2</v>
      </c>
      <c r="K135" s="7">
        <f t="shared" si="104"/>
        <v>8963.1466486585086</v>
      </c>
      <c r="L135" s="7">
        <f t="shared" si="105"/>
        <v>31.527578543663562</v>
      </c>
      <c r="M135" s="7">
        <f t="shared" si="63"/>
        <v>355.5085860466794</v>
      </c>
      <c r="O135" s="48" t="s">
        <v>15</v>
      </c>
      <c r="P135" s="48"/>
      <c r="Q135" s="48"/>
      <c r="S135" s="14">
        <f t="shared" ref="S135:S156" si="141">LN(1+G135)</f>
        <v>0.11776221655553697</v>
      </c>
      <c r="T135" s="14">
        <f t="shared" ref="T135:T156" si="142">LN(1+H135)</f>
        <v>-0.11772115140077211</v>
      </c>
      <c r="U135" s="14">
        <f t="shared" ref="U135:U156" si="143">LN(1+I135)</f>
        <v>-2.885705162602081E-2</v>
      </c>
      <c r="W135" s="1" t="str">
        <f t="shared" si="94"/>
        <v>1969-1999</v>
      </c>
      <c r="X135" s="18">
        <f t="shared" ref="X135:Y135" si="144">K135/K105</f>
        <v>7.817132631421905</v>
      </c>
      <c r="Y135" s="18">
        <f t="shared" si="144"/>
        <v>2.7726652946887946</v>
      </c>
    </row>
    <row r="136" spans="2:25">
      <c r="B136" s="1">
        <v>2000</v>
      </c>
      <c r="D136" s="3">
        <v>948584.55525319069</v>
      </c>
      <c r="E136" s="2">
        <v>28.026248590901467</v>
      </c>
      <c r="F136" s="8"/>
      <c r="G136" s="9">
        <f t="shared" si="138"/>
        <v>-8.6240521356854116E-2</v>
      </c>
      <c r="H136" s="5">
        <f t="shared" si="139"/>
        <v>0.14393558570246423</v>
      </c>
      <c r="I136" s="5">
        <f t="shared" si="140"/>
        <v>6.3373948231702809E-2</v>
      </c>
      <c r="K136" s="7">
        <f t="shared" si="104"/>
        <v>10083.330051690358</v>
      </c>
      <c r="L136" s="7">
        <f t="shared" si="105"/>
        <v>28.026248590901496</v>
      </c>
      <c r="M136" s="7">
        <f t="shared" si="63"/>
        <v>345.39626405052508</v>
      </c>
      <c r="O136" s="5">
        <f>G136</f>
        <v>-8.6240521356854116E-2</v>
      </c>
      <c r="P136" s="5">
        <f>H136</f>
        <v>0.14393558570246423</v>
      </c>
      <c r="Q136" s="5">
        <f>I136</f>
        <v>6.3373948231702809E-2</v>
      </c>
      <c r="S136" s="14">
        <f t="shared" si="141"/>
        <v>-9.0187894627879447E-2</v>
      </c>
      <c r="T136" s="14">
        <f t="shared" si="142"/>
        <v>0.13447458516821267</v>
      </c>
      <c r="U136" s="14">
        <f t="shared" si="143"/>
        <v>6.1446823228389021E-2</v>
      </c>
      <c r="W136" s="1" t="str">
        <f t="shared" si="94"/>
        <v>1970-2000</v>
      </c>
      <c r="X136" s="18">
        <f t="shared" ref="X136:Y136" si="145">K136/K106</f>
        <v>10.210180485904766</v>
      </c>
      <c r="Y136" s="18">
        <f t="shared" si="145"/>
        <v>2.7755871873195193</v>
      </c>
    </row>
    <row r="137" spans="2:25">
      <c r="B137" s="1">
        <v>2001</v>
      </c>
      <c r="D137" s="3">
        <v>866778.12865709595</v>
      </c>
      <c r="E137" s="2">
        <v>32.060223096875731</v>
      </c>
      <c r="F137" s="8"/>
      <c r="G137" s="9">
        <f t="shared" si="138"/>
        <v>-0.14450538556916781</v>
      </c>
      <c r="H137" s="5">
        <f t="shared" si="139"/>
        <v>4.843343622687768E-2</v>
      </c>
      <c r="I137" s="5">
        <f t="shared" si="140"/>
        <v>-1.9095151401738238E-2</v>
      </c>
      <c r="K137" s="7">
        <f t="shared" ref="K137:K157" si="146">K136*(1+G136)</f>
        <v>9213.738411019347</v>
      </c>
      <c r="L137" s="7">
        <f t="shared" ref="L137:L157" si="147">L136*(1+H136)</f>
        <v>32.060223096875767</v>
      </c>
      <c r="M137" s="7">
        <f t="shared" ref="M137:M157" si="148">M136*(1+I136)</f>
        <v>367.28538900788664</v>
      </c>
      <c r="O137" s="5">
        <f t="shared" ref="O137:Q138" si="149">(1+O136)*(1+G137)-1</f>
        <v>-0.21828368713566371</v>
      </c>
      <c r="P137" s="5">
        <f t="shared" si="149"/>
        <v>0.19934031694024057</v>
      </c>
      <c r="Q137" s="5">
        <f t="shared" si="149"/>
        <v>4.3068661693554278E-2</v>
      </c>
      <c r="S137" s="14">
        <f t="shared" si="141"/>
        <v>-0.15607548089959031</v>
      </c>
      <c r="T137" s="14">
        <f t="shared" si="142"/>
        <v>4.7297084582437109E-2</v>
      </c>
      <c r="U137" s="14">
        <f t="shared" si="143"/>
        <v>-1.9279818414335771E-2</v>
      </c>
      <c r="W137" s="1" t="str">
        <f t="shared" si="94"/>
        <v>1971-2001</v>
      </c>
      <c r="X137" s="18">
        <f t="shared" ref="X137:Y137" si="150">K137/K107</f>
        <v>9.1344911586384203</v>
      </c>
      <c r="Y137" s="18">
        <f t="shared" si="150"/>
        <v>2.7870541843600276</v>
      </c>
    </row>
    <row r="138" spans="2:25">
      <c r="B138" s="1">
        <v>2002</v>
      </c>
      <c r="D138" s="3">
        <v>741524.02097258053</v>
      </c>
      <c r="E138" s="2">
        <v>33.61300986765773</v>
      </c>
      <c r="F138" s="8"/>
      <c r="G138" s="9">
        <f t="shared" si="138"/>
        <v>-0.22147652876726698</v>
      </c>
      <c r="H138" s="5">
        <f t="shared" si="139"/>
        <v>0.10316027406298489</v>
      </c>
      <c r="I138" s="5">
        <f t="shared" si="140"/>
        <v>-1.0462606927603257E-2</v>
      </c>
      <c r="K138" s="7">
        <f t="shared" si="146"/>
        <v>7882.3035894015447</v>
      </c>
      <c r="L138" s="7">
        <f t="shared" si="147"/>
        <v>33.613009867657773</v>
      </c>
      <c r="M138" s="7">
        <f t="shared" si="148"/>
        <v>360.27201889713473</v>
      </c>
      <c r="O138" s="5">
        <f t="shared" si="149"/>
        <v>-0.39141550258960378</v>
      </c>
      <c r="P138" s="5">
        <f t="shared" si="149"/>
        <v>0.32306459273058286</v>
      </c>
      <c r="Q138" s="5">
        <f t="shared" si="149"/>
        <v>3.215544428775341E-2</v>
      </c>
      <c r="S138" s="14">
        <f t="shared" si="141"/>
        <v>-0.25035613885911873</v>
      </c>
      <c r="T138" s="14">
        <f t="shared" si="142"/>
        <v>9.8179037115979237E-2</v>
      </c>
      <c r="U138" s="14">
        <f t="shared" si="143"/>
        <v>-1.0517724787545998E-2</v>
      </c>
      <c r="W138" s="1" t="str">
        <f t="shared" si="94"/>
        <v>1972-2002</v>
      </c>
      <c r="X138" s="18">
        <f t="shared" ref="X138:Y138" si="151">K138/K108</f>
        <v>7.0790742700394667</v>
      </c>
      <c r="Y138" s="18">
        <f t="shared" si="151"/>
        <v>2.780154839853703</v>
      </c>
    </row>
    <row r="139" spans="2:25">
      <c r="B139" s="1">
        <v>2003</v>
      </c>
      <c r="D139" s="3">
        <v>577293.85481002729</v>
      </c>
      <c r="E139" s="2">
        <v>37.08053717768712</v>
      </c>
      <c r="F139" s="8"/>
      <c r="G139" s="5">
        <f t="shared" si="138"/>
        <v>0.26154129361013312</v>
      </c>
      <c r="H139" s="5">
        <f t="shared" si="139"/>
        <v>1.1524271830387178E-2</v>
      </c>
      <c r="I139" s="5">
        <f t="shared" si="140"/>
        <v>9.9030229453298244E-2</v>
      </c>
      <c r="K139" s="7">
        <f t="shared" si="146"/>
        <v>6136.5583517311215</v>
      </c>
      <c r="L139" s="7">
        <f t="shared" si="147"/>
        <v>37.080537177687162</v>
      </c>
      <c r="M139" s="7">
        <f t="shared" si="148"/>
        <v>356.50263437639995</v>
      </c>
      <c r="S139" s="14">
        <f t="shared" si="141"/>
        <v>0.23233422230095777</v>
      </c>
      <c r="T139" s="14">
        <f t="shared" si="142"/>
        <v>1.1458373215559198E-2</v>
      </c>
      <c r="U139" s="14">
        <f t="shared" si="143"/>
        <v>9.4428181370124278E-2</v>
      </c>
      <c r="W139" s="1" t="str">
        <f t="shared" si="94"/>
        <v>1973-2003</v>
      </c>
      <c r="X139" s="18">
        <f t="shared" ref="X139:Y139" si="152">K139/K109</f>
        <v>4.8462604931177822</v>
      </c>
      <c r="Y139" s="18">
        <f t="shared" si="152"/>
        <v>3.1029046618125702</v>
      </c>
    </row>
    <row r="140" spans="2:25">
      <c r="B140" s="1">
        <v>2004</v>
      </c>
      <c r="D140" s="3">
        <v>728280.03639022214</v>
      </c>
      <c r="E140" s="2">
        <v>37.507863367739567</v>
      </c>
      <c r="F140" s="8"/>
      <c r="G140" s="5">
        <f t="shared" si="138"/>
        <v>3.0013182486184675E-2</v>
      </c>
      <c r="H140" s="5">
        <f t="shared" si="139"/>
        <v>6.9047600295872869E-3</v>
      </c>
      <c r="I140" s="5">
        <f t="shared" si="140"/>
        <v>1.4992707889396373E-2</v>
      </c>
      <c r="K140" s="7">
        <f t="shared" si="146"/>
        <v>7741.5217613569457</v>
      </c>
      <c r="L140" s="7">
        <f t="shared" si="147"/>
        <v>37.50786336773961</v>
      </c>
      <c r="M140" s="7">
        <f t="shared" si="148"/>
        <v>391.80717205940016</v>
      </c>
      <c r="S140" s="14">
        <f t="shared" si="141"/>
        <v>2.9571600689920298E-2</v>
      </c>
      <c r="T140" s="14">
        <f t="shared" si="142"/>
        <v>6.8810313387131341E-3</v>
      </c>
      <c r="U140" s="14">
        <f t="shared" si="143"/>
        <v>1.4881428122520786E-2</v>
      </c>
      <c r="W140" s="1" t="str">
        <f t="shared" si="94"/>
        <v>1974-2004</v>
      </c>
      <c r="X140" s="18">
        <f t="shared" ref="X140:Y140" si="153">K140/K110</f>
        <v>7.9875506861112378</v>
      </c>
      <c r="Y140" s="18">
        <f t="shared" si="153"/>
        <v>3.3328453503743352</v>
      </c>
    </row>
    <row r="141" spans="2:25">
      <c r="B141" s="1">
        <v>2005</v>
      </c>
      <c r="D141" s="3">
        <v>750138.03802344715</v>
      </c>
      <c r="E141" s="2">
        <v>37.766846163516355</v>
      </c>
      <c r="F141" s="8"/>
      <c r="G141" s="5">
        <f t="shared" si="138"/>
        <v>5.9203081843730132E-2</v>
      </c>
      <c r="H141" s="5">
        <f t="shared" si="139"/>
        <v>-1.267703877027293E-2</v>
      </c>
      <c r="I141" s="5">
        <f t="shared" si="140"/>
        <v>1.2481003444628141E-2</v>
      </c>
      <c r="K141" s="7">
        <f t="shared" si="146"/>
        <v>7973.8694667013215</v>
      </c>
      <c r="L141" s="7">
        <f t="shared" si="147"/>
        <v>37.766846163516398</v>
      </c>
      <c r="M141" s="7">
        <f t="shared" si="148"/>
        <v>397.68142253905717</v>
      </c>
      <c r="S141" s="14">
        <f t="shared" si="141"/>
        <v>5.7516815792040515E-2</v>
      </c>
      <c r="T141" s="14">
        <f t="shared" si="142"/>
        <v>-1.275807804676362E-2</v>
      </c>
      <c r="U141" s="14">
        <f t="shared" si="143"/>
        <v>1.2403757792551132E-2</v>
      </c>
      <c r="W141" s="1" t="str">
        <f t="shared" si="94"/>
        <v>1975-2005</v>
      </c>
      <c r="X141" s="18">
        <f t="shared" ref="X141:Y141" si="154">K141/K111</f>
        <v>11.651848794921989</v>
      </c>
      <c r="Y141" s="18">
        <f t="shared" si="154"/>
        <v>3.6078358684849148</v>
      </c>
    </row>
    <row r="142" spans="2:25">
      <c r="B142" s="1">
        <v>2006</v>
      </c>
      <c r="D142" s="3">
        <v>794548.5216826445</v>
      </c>
      <c r="E142" s="2">
        <v>37.288074390470527</v>
      </c>
      <c r="F142" s="8"/>
      <c r="G142" s="5">
        <f t="shared" si="138"/>
        <v>0.11089121187648465</v>
      </c>
      <c r="H142" s="5">
        <f t="shared" si="139"/>
        <v>-8.9281773495430983E-6</v>
      </c>
      <c r="I142" s="5">
        <f t="shared" si="140"/>
        <v>3.8806120841492417E-2</v>
      </c>
      <c r="K142" s="7">
        <f t="shared" si="146"/>
        <v>8445.9471133496609</v>
      </c>
      <c r="L142" s="7">
        <f t="shared" si="147"/>
        <v>37.28807439047057</v>
      </c>
      <c r="M142" s="7">
        <f t="shared" si="148"/>
        <v>402.64488574363173</v>
      </c>
      <c r="O142" s="48" t="s">
        <v>14</v>
      </c>
      <c r="P142" s="48"/>
      <c r="Q142" s="48"/>
      <c r="S142" s="14">
        <f t="shared" si="141"/>
        <v>0.10516258676003047</v>
      </c>
      <c r="T142" s="14">
        <f t="shared" si="142"/>
        <v>-8.9282172059557208E-6</v>
      </c>
      <c r="U142" s="14">
        <f t="shared" si="143"/>
        <v>3.8072093012328369E-2</v>
      </c>
      <c r="W142" s="1" t="str">
        <f t="shared" si="94"/>
        <v>1976-2006</v>
      </c>
      <c r="X142" s="18">
        <f t="shared" ref="X142:Y142" si="155">K142/K112</f>
        <v>9.4618250009562175</v>
      </c>
      <c r="Y142" s="18">
        <f t="shared" si="155"/>
        <v>3.5715030214484336</v>
      </c>
    </row>
    <row r="143" spans="2:25">
      <c r="B143" s="1">
        <v>2007</v>
      </c>
      <c r="D143" s="3">
        <v>882656.97014670225</v>
      </c>
      <c r="E143" s="2">
        <v>37.287741475929344</v>
      </c>
      <c r="F143" s="8"/>
      <c r="G143" s="9">
        <f t="shared" si="138"/>
        <v>-5.469804311708748E-2</v>
      </c>
      <c r="H143" s="5">
        <f t="shared" si="139"/>
        <v>8.9407593498338933E-2</v>
      </c>
      <c r="I143" s="5">
        <f t="shared" si="140"/>
        <v>3.8970620682939688E-2</v>
      </c>
      <c r="K143" s="7">
        <f t="shared" si="146"/>
        <v>9382.5284241937024</v>
      </c>
      <c r="L143" s="7">
        <f t="shared" si="147"/>
        <v>37.287741475929387</v>
      </c>
      <c r="M143" s="7">
        <f t="shared" si="148"/>
        <v>418.26997183600804</v>
      </c>
      <c r="O143" s="5">
        <f>G143</f>
        <v>-5.469804311708748E-2</v>
      </c>
      <c r="P143" s="5">
        <f>H143</f>
        <v>8.9407593498338933E-2</v>
      </c>
      <c r="Q143" s="5">
        <f>I143</f>
        <v>3.8970620682939688E-2</v>
      </c>
      <c r="S143" s="14">
        <f t="shared" si="141"/>
        <v>-5.625087143455277E-2</v>
      </c>
      <c r="T143" s="14">
        <f t="shared" si="142"/>
        <v>8.5634056292271249E-2</v>
      </c>
      <c r="U143" s="14">
        <f t="shared" si="143"/>
        <v>3.8230435185001049E-2</v>
      </c>
      <c r="W143" s="1" t="str">
        <f t="shared" si="94"/>
        <v>1977-2007</v>
      </c>
      <c r="X143" s="18">
        <f t="shared" ref="X143:Y143" si="156">K143/K113</f>
        <v>9.9412628720000455</v>
      </c>
      <c r="Y143" s="18">
        <f t="shared" si="156"/>
        <v>3.3589582131860043</v>
      </c>
    </row>
    <row r="144" spans="2:25">
      <c r="B144" s="1">
        <v>2008</v>
      </c>
      <c r="D144" s="3">
        <v>834377.36113602016</v>
      </c>
      <c r="E144" s="2">
        <v>40.621548708280386</v>
      </c>
      <c r="F144" s="8"/>
      <c r="G144" s="9">
        <f t="shared" si="138"/>
        <v>-0.35649561933727847</v>
      </c>
      <c r="H144" s="5">
        <f t="shared" si="139"/>
        <v>0.14736837119202084</v>
      </c>
      <c r="I144" s="5">
        <f t="shared" si="140"/>
        <v>-2.8984025493233909E-2</v>
      </c>
      <c r="K144" s="7">
        <f t="shared" si="146"/>
        <v>8869.3224798998563</v>
      </c>
      <c r="L144" s="7">
        <f t="shared" si="147"/>
        <v>40.621548708280436</v>
      </c>
      <c r="M144" s="7">
        <f t="shared" si="148"/>
        <v>434.57021225149299</v>
      </c>
      <c r="O144" s="5">
        <f>(1+O143)*(1+G144)-1</f>
        <v>-0.39169404969680266</v>
      </c>
      <c r="P144" s="5">
        <f>(1+P143)*(1+H144)-1</f>
        <v>0.24995181611640827</v>
      </c>
      <c r="Q144" s="5">
        <f>(1+Q143)*(1+I144)-1</f>
        <v>8.8570697263443687E-3</v>
      </c>
      <c r="S144" s="14">
        <f t="shared" si="141"/>
        <v>-0.44082644441245017</v>
      </c>
      <c r="T144" s="14">
        <f t="shared" si="142"/>
        <v>0.13747094717210631</v>
      </c>
      <c r="U144" s="14">
        <f t="shared" si="143"/>
        <v>-2.9412359222877587E-2</v>
      </c>
      <c r="W144" s="1" t="str">
        <f t="shared" si="94"/>
        <v>1978-2008</v>
      </c>
      <c r="X144" s="18">
        <f t="shared" ref="X144:Y144" si="157">K144/K114</f>
        <v>11.032143239431106</v>
      </c>
      <c r="Y144" s="18">
        <f t="shared" si="157"/>
        <v>3.8247030878221611</v>
      </c>
    </row>
    <row r="145" spans="2:25">
      <c r="B145" s="1">
        <v>2009</v>
      </c>
      <c r="D145" s="3">
        <v>536925.48701683059</v>
      </c>
      <c r="E145" s="2">
        <v>46.607880176717003</v>
      </c>
      <c r="F145" s="8"/>
      <c r="G145" s="5">
        <f t="shared" si="138"/>
        <v>0.29848127179382944</v>
      </c>
      <c r="H145" s="5">
        <f t="shared" si="139"/>
        <v>-9.2573380466011934E-2</v>
      </c>
      <c r="I145" s="5">
        <f t="shared" si="140"/>
        <v>4.4295747824932542E-2</v>
      </c>
      <c r="K145" s="7">
        <f t="shared" si="146"/>
        <v>5707.4478693259107</v>
      </c>
      <c r="L145" s="7">
        <f t="shared" si="147"/>
        <v>46.60788017671706</v>
      </c>
      <c r="M145" s="7">
        <f t="shared" si="148"/>
        <v>421.97461814099569</v>
      </c>
      <c r="P145" s="1" t="s">
        <v>18</v>
      </c>
      <c r="S145" s="14">
        <f t="shared" si="141"/>
        <v>0.26119532906234505</v>
      </c>
      <c r="T145" s="14">
        <f t="shared" si="142"/>
        <v>-9.7142576130122685E-2</v>
      </c>
      <c r="U145" s="14">
        <f t="shared" si="143"/>
        <v>4.3342732700508063E-2</v>
      </c>
      <c r="W145" s="1" t="str">
        <f t="shared" si="94"/>
        <v>1979-2009</v>
      </c>
      <c r="X145" s="18">
        <f t="shared" ref="X145:Y145" si="158">K145/K115</f>
        <v>6.672131938606058</v>
      </c>
      <c r="Y145" s="18">
        <f t="shared" si="158"/>
        <v>4.7574180055305302</v>
      </c>
    </row>
    <row r="146" spans="2:25">
      <c r="B146" s="1">
        <v>2010</v>
      </c>
      <c r="D146" s="3">
        <v>697187.68924013549</v>
      </c>
      <c r="E146" s="2">
        <v>42.293231152403486</v>
      </c>
      <c r="F146" s="8"/>
      <c r="G146" s="5">
        <f t="shared" si="138"/>
        <v>0.14518749730728198</v>
      </c>
      <c r="H146" s="5">
        <f t="shared" si="139"/>
        <v>4.3936627100763737E-2</v>
      </c>
      <c r="I146" s="5">
        <f t="shared" si="140"/>
        <v>7.9374431673045115E-2</v>
      </c>
      <c r="K146" s="7">
        <f t="shared" si="146"/>
        <v>7411.0141680592906</v>
      </c>
      <c r="L146" s="7">
        <f t="shared" si="147"/>
        <v>42.293231152403536</v>
      </c>
      <c r="M146" s="7">
        <f t="shared" si="148"/>
        <v>440.66629941469148</v>
      </c>
      <c r="S146" s="14">
        <f t="shared" si="141"/>
        <v>0.13556837670692296</v>
      </c>
      <c r="T146" s="14">
        <f t="shared" si="142"/>
        <v>4.2998785607242657E-2</v>
      </c>
      <c r="U146" s="14">
        <f t="shared" si="143"/>
        <v>7.6381643385298667E-2</v>
      </c>
      <c r="W146" s="1" t="str">
        <f t="shared" si="94"/>
        <v>1980-2010</v>
      </c>
      <c r="X146" s="18">
        <f t="shared" ref="X146:Y146" si="159">K146/K116</f>
        <v>8.4225194917222463</v>
      </c>
      <c r="Y146" s="18">
        <f t="shared" si="159"/>
        <v>4.9820465000283853</v>
      </c>
    </row>
    <row r="147" spans="2:25">
      <c r="B147" s="1">
        <v>2011</v>
      </c>
      <c r="D147" s="3">
        <v>798410.62499435782</v>
      </c>
      <c r="E147" s="2">
        <v>44.151453078433043</v>
      </c>
      <c r="F147" s="8"/>
      <c r="G147" s="5">
        <f t="shared" si="138"/>
        <v>4.6908868525792347E-3</v>
      </c>
      <c r="H147" s="5">
        <f t="shared" si="139"/>
        <v>0.12849931849905305</v>
      </c>
      <c r="I147" s="5">
        <f t="shared" si="140"/>
        <v>8.5166367422787215E-2</v>
      </c>
      <c r="K147" s="7">
        <f t="shared" si="146"/>
        <v>8487.0007676286277</v>
      </c>
      <c r="L147" s="7">
        <f t="shared" si="147"/>
        <v>44.151453078433093</v>
      </c>
      <c r="M147" s="7">
        <f t="shared" si="148"/>
        <v>475.64393648819657</v>
      </c>
      <c r="S147" s="14">
        <f t="shared" si="141"/>
        <v>4.6799189289985776E-3</v>
      </c>
      <c r="T147" s="14">
        <f t="shared" si="142"/>
        <v>0.12088871337545092</v>
      </c>
      <c r="U147" s="14">
        <f t="shared" si="143"/>
        <v>8.1733309268180593E-2</v>
      </c>
      <c r="W147" s="1" t="str">
        <f t="shared" si="94"/>
        <v>1981-2011</v>
      </c>
      <c r="X147" s="18">
        <f t="shared" ref="X147:Y147" si="160">K147/K117</f>
        <v>8.5558955242790091</v>
      </c>
      <c r="Y147" s="18">
        <f t="shared" si="160"/>
        <v>5.7769311072670932</v>
      </c>
    </row>
    <row r="148" spans="2:25">
      <c r="B148" s="1">
        <v>2012</v>
      </c>
      <c r="D148" s="3">
        <v>802155.87889810337</v>
      </c>
      <c r="E148" s="2">
        <v>49.824884709754606</v>
      </c>
      <c r="F148" s="8"/>
      <c r="G148" s="5">
        <f t="shared" si="138"/>
        <v>0.14401403330960449</v>
      </c>
      <c r="H148" s="5">
        <f t="shared" si="139"/>
        <v>7.162894111907514E-3</v>
      </c>
      <c r="I148" s="5">
        <f t="shared" si="140"/>
        <v>5.5060792831101456E-2</v>
      </c>
      <c r="K148" s="7">
        <f t="shared" si="146"/>
        <v>8526.8123279473275</v>
      </c>
      <c r="L148" s="7">
        <f t="shared" si="147"/>
        <v>49.824884709754663</v>
      </c>
      <c r="M148" s="7">
        <f t="shared" si="148"/>
        <v>516.15280274557119</v>
      </c>
      <c r="S148" s="14">
        <f t="shared" si="141"/>
        <v>0.13454315976139353</v>
      </c>
      <c r="T148" s="14">
        <f t="shared" si="142"/>
        <v>7.1373624338507136E-3</v>
      </c>
      <c r="U148" s="14">
        <f t="shared" si="143"/>
        <v>5.3598388804446756E-2</v>
      </c>
      <c r="W148" s="1" t="str">
        <f t="shared" si="94"/>
        <v>1982-2012</v>
      </c>
      <c r="X148" s="18">
        <f t="shared" ref="X148:Y148" si="161">K148/K118</f>
        <v>10.039432157924095</v>
      </c>
      <c r="Y148" s="18">
        <f t="shared" si="161"/>
        <v>6.8769599395463796</v>
      </c>
    </row>
    <row r="149" spans="2:25">
      <c r="B149" s="1">
        <v>2013</v>
      </c>
      <c r="D149" s="3">
        <v>917677.58236122993</v>
      </c>
      <c r="E149" s="2">
        <v>50.18177508306858</v>
      </c>
      <c r="F149" s="8"/>
      <c r="G149" s="5">
        <f t="shared" si="138"/>
        <v>0.23656157377980813</v>
      </c>
      <c r="H149" s="5">
        <f t="shared" si="139"/>
        <v>-7.3723950635010027E-2</v>
      </c>
      <c r="I149" s="5">
        <f t="shared" si="140"/>
        <v>3.4875982910176323E-2</v>
      </c>
      <c r="K149" s="7">
        <f t="shared" si="146"/>
        <v>9754.7929625690795</v>
      </c>
      <c r="L149" s="7">
        <f t="shared" si="147"/>
        <v>50.181775083068636</v>
      </c>
      <c r="M149" s="7">
        <f t="shared" si="148"/>
        <v>544.57258528673754</v>
      </c>
      <c r="S149" s="14">
        <f t="shared" si="141"/>
        <v>0.21233460356911912</v>
      </c>
      <c r="T149" s="14">
        <f t="shared" si="142"/>
        <v>-7.6582979296323475E-2</v>
      </c>
      <c r="U149" s="14">
        <f t="shared" si="143"/>
        <v>3.4281596262758313E-2</v>
      </c>
      <c r="W149" s="1" t="str">
        <f t="shared" si="94"/>
        <v>1983-2013</v>
      </c>
      <c r="X149" s="18">
        <f t="shared" ref="X149:Y149" si="162">K149/K119</f>
        <v>9.1532544620625114</v>
      </c>
      <c r="Y149" s="18">
        <f t="shared" si="162"/>
        <v>5.0163629045324223</v>
      </c>
    </row>
    <row r="150" spans="2:25">
      <c r="B150" s="1">
        <v>2014</v>
      </c>
      <c r="D150" s="3">
        <v>1134764.8354670519</v>
      </c>
      <c r="E150" s="2">
        <v>46.482176374067258</v>
      </c>
      <c r="F150" s="8"/>
      <c r="G150" s="5">
        <f t="shared" si="138"/>
        <v>0.13580471666295546</v>
      </c>
      <c r="H150" s="5">
        <f t="shared" si="139"/>
        <v>0.11872410110608667</v>
      </c>
      <c r="I150" s="5">
        <f t="shared" si="140"/>
        <v>0.12470231655099075</v>
      </c>
      <c r="K150" s="7">
        <f t="shared" si="146"/>
        <v>12062.402137690618</v>
      </c>
      <c r="L150" s="7">
        <f t="shared" si="147"/>
        <v>46.482176374067308</v>
      </c>
      <c r="M150" s="7">
        <f t="shared" si="148"/>
        <v>563.56508946454835</v>
      </c>
      <c r="S150" s="14">
        <f t="shared" si="141"/>
        <v>0.12734140117572407</v>
      </c>
      <c r="T150" s="14">
        <f t="shared" si="142"/>
        <v>0.11218884048965817</v>
      </c>
      <c r="U150" s="14">
        <f t="shared" si="143"/>
        <v>0.11751839313140895</v>
      </c>
      <c r="W150" s="1" t="str">
        <f t="shared" si="94"/>
        <v>1984-2014</v>
      </c>
      <c r="X150" s="18">
        <f t="shared" ref="X150:Y150" si="163">K150/K120</f>
        <v>9.795994355133061</v>
      </c>
      <c r="Y150" s="18">
        <f t="shared" si="163"/>
        <v>4.6610104416353364</v>
      </c>
    </row>
    <row r="151" spans="2:25">
      <c r="B151" s="1">
        <v>2015</v>
      </c>
      <c r="D151" s="3">
        <v>1288871.2524267402</v>
      </c>
      <c r="E151" s="2">
        <v>52.000730981532968</v>
      </c>
      <c r="F151" s="8"/>
      <c r="G151" s="5">
        <f t="shared" si="138"/>
        <v>-4.7496679844836298E-2</v>
      </c>
      <c r="H151" s="5">
        <f t="shared" si="139"/>
        <v>-1.1482724934287036E-2</v>
      </c>
      <c r="I151" s="5">
        <f t="shared" si="140"/>
        <v>-2.4087609152979278E-2</v>
      </c>
      <c r="K151" s="7">
        <f t="shared" si="146"/>
        <v>13700.533242274321</v>
      </c>
      <c r="L151" s="7">
        <f t="shared" si="147"/>
        <v>52.000730981533025</v>
      </c>
      <c r="M151" s="7">
        <f t="shared" si="148"/>
        <v>633.84296164804391</v>
      </c>
      <c r="S151" s="14">
        <f t="shared" si="141"/>
        <v>-4.8661686260150168E-2</v>
      </c>
      <c r="T151" s="14">
        <f t="shared" si="142"/>
        <v>-1.1549160483994686E-2</v>
      </c>
      <c r="U151" s="14">
        <f t="shared" si="143"/>
        <v>-2.4382460074439685E-2</v>
      </c>
      <c r="W151" s="1" t="str">
        <f t="shared" si="94"/>
        <v>1985-2015</v>
      </c>
      <c r="X151" s="18">
        <f t="shared" ref="X151:Y151" si="164">K151/K121</f>
        <v>10.671974151593158</v>
      </c>
      <c r="Y151" s="18">
        <f t="shared" si="164"/>
        <v>4.6945998688965798</v>
      </c>
    </row>
    <row r="152" spans="2:25">
      <c r="B152" s="1">
        <v>2016</v>
      </c>
      <c r="D152" s="3">
        <v>1227654.1471890141</v>
      </c>
      <c r="E152" s="2">
        <v>51.403620891290167</v>
      </c>
      <c r="F152" s="8"/>
      <c r="G152" s="5">
        <f t="shared" si="138"/>
        <v>0.18158835190852862</v>
      </c>
      <c r="H152" s="5">
        <f t="shared" si="139"/>
        <v>-3.6604118025773236E-2</v>
      </c>
      <c r="I152" s="5">
        <f t="shared" si="140"/>
        <v>3.9763246451232415E-2</v>
      </c>
      <c r="K152" s="7">
        <f t="shared" si="146"/>
        <v>13049.80340116248</v>
      </c>
      <c r="L152" s="7">
        <f t="shared" si="147"/>
        <v>51.403620891290224</v>
      </c>
      <c r="M152" s="7">
        <f t="shared" si="148"/>
        <v>618.57520012349903</v>
      </c>
      <c r="S152" s="14">
        <f t="shared" si="141"/>
        <v>0.16685959428912525</v>
      </c>
      <c r="T152" s="14">
        <f t="shared" si="142"/>
        <v>-3.7290859266579698E-2</v>
      </c>
      <c r="U152" s="14">
        <f t="shared" si="143"/>
        <v>3.899303959457779E-2</v>
      </c>
      <c r="W152" s="1" t="str">
        <f t="shared" si="94"/>
        <v>1986-2016</v>
      </c>
      <c r="X152" s="18">
        <f t="shared" ref="X152:Y152" si="165">K152/K122</f>
        <v>8.3541077167478885</v>
      </c>
      <c r="Y152" s="18">
        <f t="shared" si="165"/>
        <v>3.7943829004736922</v>
      </c>
    </row>
    <row r="153" spans="2:25">
      <c r="B153" s="1">
        <v>2017</v>
      </c>
      <c r="D153" s="3">
        <v>1450581.8404907375</v>
      </c>
      <c r="E153" s="2">
        <v>49.522036685233282</v>
      </c>
      <c r="F153" s="8"/>
      <c r="G153" s="5">
        <f t="shared" si="138"/>
        <v>0.22458554458097058</v>
      </c>
      <c r="H153" s="5">
        <f t="shared" si="139"/>
        <v>-1.054208272766255E-2</v>
      </c>
      <c r="I153" s="5">
        <f t="shared" si="140"/>
        <v>7.1752586830359039E-2</v>
      </c>
      <c r="K153" s="7">
        <f t="shared" si="146"/>
        <v>15419.495693509887</v>
      </c>
      <c r="L153" s="7">
        <f t="shared" si="147"/>
        <v>49.522036685233331</v>
      </c>
      <c r="M153" s="7">
        <f t="shared" si="148"/>
        <v>643.17175825463016</v>
      </c>
      <c r="S153" s="14">
        <f t="shared" si="141"/>
        <v>0.20260245579555064</v>
      </c>
      <c r="T153" s="14">
        <f t="shared" si="142"/>
        <v>-1.0598044129069019E-2</v>
      </c>
      <c r="U153" s="14">
        <f t="shared" si="143"/>
        <v>6.9295240143943046E-2</v>
      </c>
      <c r="W153" s="1" t="str">
        <f t="shared" si="94"/>
        <v>1987-2017</v>
      </c>
      <c r="X153" s="18">
        <f t="shared" ref="X153:Y153" si="166">K153/K123</f>
        <v>7.621177918384257</v>
      </c>
      <c r="Y153" s="18">
        <f t="shared" si="166"/>
        <v>2.9842755241302394</v>
      </c>
    </row>
    <row r="154" spans="2:25">
      <c r="B154" s="1">
        <v>2018</v>
      </c>
      <c r="D154" s="3">
        <v>1776361.5530966164</v>
      </c>
      <c r="E154" s="2">
        <v>48.999971277655213</v>
      </c>
      <c r="F154" s="8"/>
      <c r="G154" s="5">
        <f t="shared" si="138"/>
        <v>-6.202806719101317E-2</v>
      </c>
      <c r="H154" s="5">
        <f t="shared" si="139"/>
        <v>1.9783586099366701E-3</v>
      </c>
      <c r="I154" s="5">
        <f t="shared" si="140"/>
        <v>-2.042389042039577E-2</v>
      </c>
      <c r="K154" s="7">
        <f t="shared" si="146"/>
        <v>18882.491531000735</v>
      </c>
      <c r="L154" s="7">
        <f t="shared" si="147"/>
        <v>48.999971277655263</v>
      </c>
      <c r="M154" s="7">
        <f t="shared" si="148"/>
        <v>689.32099568563024</v>
      </c>
      <c r="S154" s="14">
        <f t="shared" si="141"/>
        <v>-6.4035252802074533E-2</v>
      </c>
      <c r="T154" s="14">
        <f t="shared" si="142"/>
        <v>1.9764042357527348E-3</v>
      </c>
      <c r="U154" s="14">
        <f t="shared" si="143"/>
        <v>-2.063534213576939E-2</v>
      </c>
      <c r="W154" s="1" t="str">
        <f t="shared" si="94"/>
        <v>1988-2018</v>
      </c>
      <c r="X154" s="18">
        <f t="shared" ref="X154:Y154" si="167">K154/K124</f>
        <v>9.946874055959313</v>
      </c>
      <c r="Y154" s="18">
        <f t="shared" si="167"/>
        <v>3.1554566688710888</v>
      </c>
    </row>
    <row r="155" spans="2:25">
      <c r="B155" s="1">
        <v>2019</v>
      </c>
      <c r="D155" s="3">
        <v>1666177.279325607</v>
      </c>
      <c r="E155" s="2">
        <v>49.096910792719015</v>
      </c>
      <c r="F155" s="8"/>
      <c r="G155" s="5">
        <f t="shared" si="138"/>
        <v>0.25040860746210192</v>
      </c>
      <c r="H155" s="5">
        <f t="shared" si="139"/>
        <v>8.3400177808366172E-2</v>
      </c>
      <c r="I155" s="5">
        <f t="shared" si="140"/>
        <v>0.14185312818717369</v>
      </c>
      <c r="K155" s="7">
        <f t="shared" si="146"/>
        <v>17711.247077582084</v>
      </c>
      <c r="L155" s="7">
        <f t="shared" si="147"/>
        <v>49.096910792719065</v>
      </c>
      <c r="M155" s="7">
        <f t="shared" si="148"/>
        <v>675.24237920526889</v>
      </c>
      <c r="S155" s="14">
        <f t="shared" si="141"/>
        <v>0.22347038386831292</v>
      </c>
      <c r="T155" s="14">
        <f t="shared" si="142"/>
        <v>8.0104408362347779E-2</v>
      </c>
      <c r="U155" s="14">
        <f t="shared" si="143"/>
        <v>0.13265249366974133</v>
      </c>
      <c r="W155" s="1" t="str">
        <f t="shared" si="94"/>
        <v>1989-2019</v>
      </c>
      <c r="X155" s="18">
        <f t="shared" ref="X155:Y155" si="168">K155/K125</f>
        <v>8.2785247652891094</v>
      </c>
      <c r="Y155" s="18">
        <f t="shared" si="168"/>
        <v>3.1161592788502062</v>
      </c>
    </row>
    <row r="156" spans="2:25">
      <c r="B156" s="1">
        <v>2020</v>
      </c>
      <c r="D156" s="3">
        <v>2083402.4116265257</v>
      </c>
      <c r="E156" s="2">
        <v>53.191601882673268</v>
      </c>
      <c r="G156" s="5">
        <f t="shared" si="138"/>
        <v>0.16237878478070078</v>
      </c>
      <c r="H156" s="5">
        <f t="shared" si="139"/>
        <v>5.8279809933642346E-2</v>
      </c>
      <c r="I156" s="5">
        <f t="shared" si="140"/>
        <v>9.4714451130112787E-2</v>
      </c>
      <c r="K156" s="7">
        <f t="shared" si="146"/>
        <v>22146.295794696634</v>
      </c>
      <c r="L156" s="7">
        <f t="shared" si="147"/>
        <v>53.191601882673325</v>
      </c>
      <c r="M156" s="7">
        <f t="shared" si="148"/>
        <v>771.02762298008611</v>
      </c>
      <c r="S156" s="14">
        <f t="shared" si="141"/>
        <v>0.15046858188637294</v>
      </c>
      <c r="T156" s="14">
        <f t="shared" si="142"/>
        <v>5.6644769106626677E-2</v>
      </c>
      <c r="U156" s="14">
        <f t="shared" si="143"/>
        <v>9.0493554037051838E-2</v>
      </c>
      <c r="W156" s="1" t="str">
        <f t="shared" si="94"/>
        <v>1990-2020</v>
      </c>
      <c r="X156" s="18">
        <f t="shared" ref="X156:Y156" si="169">K156/K126</f>
        <v>8.8529324554665738</v>
      </c>
      <c r="Y156" s="18">
        <f t="shared" si="169"/>
        <v>3.0812243040898877</v>
      </c>
    </row>
    <row r="157" spans="2:25">
      <c r="B157" s="1">
        <v>2021</v>
      </c>
      <c r="D157" s="3">
        <v>2421702.7634356222</v>
      </c>
      <c r="E157" s="2">
        <v>56.29159833046144</v>
      </c>
      <c r="G157" s="5"/>
      <c r="H157" s="5"/>
      <c r="K157" s="7">
        <f t="shared" si="146"/>
        <v>25742.384393233417</v>
      </c>
      <c r="L157" s="7">
        <f t="shared" si="147"/>
        <v>56.291598330461497</v>
      </c>
      <c r="M157" s="7">
        <f t="shared" si="148"/>
        <v>844.05508109680045</v>
      </c>
      <c r="S157" s="14"/>
      <c r="T157" s="14"/>
      <c r="U157" s="14"/>
      <c r="W157" s="1" t="str">
        <f t="shared" si="94"/>
        <v>1991-2021</v>
      </c>
      <c r="X157" s="18">
        <f t="shared" ref="X157:Y157" si="170">K157/K127</f>
        <v>10.962758935470848</v>
      </c>
      <c r="Y157" s="18">
        <f t="shared" si="170"/>
        <v>3.1395873975159168</v>
      </c>
    </row>
    <row r="158" spans="2:25">
      <c r="S158" s="15">
        <f>AVERAGE(S7:S156)</f>
        <v>6.7705960737530851E-2</v>
      </c>
      <c r="T158" s="15">
        <f t="shared" ref="T158:U158" si="171">AVERAGE(T7:T156)</f>
        <v>2.6870301957632528E-2</v>
      </c>
      <c r="U158" s="15">
        <f t="shared" si="171"/>
        <v>4.4921451696196803E-2</v>
      </c>
    </row>
    <row r="159" spans="2:25" ht="17" thickBot="1">
      <c r="S159" s="16">
        <f>STDEV(S7:S156)</f>
        <v>0.17230781988123894</v>
      </c>
      <c r="T159" s="16">
        <f t="shared" ref="T159:U159" si="172">STDEV(T7:T156)</f>
        <v>8.482588599422089E-2</v>
      </c>
      <c r="U159" s="16">
        <f t="shared" si="172"/>
        <v>8.8513187068849891E-2</v>
      </c>
    </row>
    <row r="160" spans="2:25" ht="17" thickTop="1"/>
    <row r="161" spans="7:21">
      <c r="G161" s="8"/>
      <c r="H161" s="8"/>
      <c r="I161" s="8"/>
      <c r="S161" s="14">
        <f>EXP(S158)-1</f>
        <v>7.0050625319765913E-2</v>
      </c>
      <c r="T161" s="14">
        <f t="shared" ref="T161:U161" si="173">EXP(T158)-1</f>
        <v>2.7234563811282086E-2</v>
      </c>
      <c r="U161" s="14">
        <f t="shared" si="173"/>
        <v>4.594569942141602E-2</v>
      </c>
    </row>
    <row r="162" spans="7:21">
      <c r="G162" s="13"/>
      <c r="H162" s="13"/>
      <c r="I162" s="13"/>
    </row>
  </sheetData>
  <mergeCells count="15">
    <mergeCell ref="O135:Q135"/>
    <mergeCell ref="O142:Q142"/>
    <mergeCell ref="O64:Q64"/>
    <mergeCell ref="O51:Q51"/>
    <mergeCell ref="O72:Q72"/>
    <mergeCell ref="O81:Q81"/>
    <mergeCell ref="O108:Q108"/>
    <mergeCell ref="O112:Q112"/>
    <mergeCell ref="W4:Y5"/>
    <mergeCell ref="S4:U5"/>
    <mergeCell ref="B4:B6"/>
    <mergeCell ref="O4:Q5"/>
    <mergeCell ref="D4:E5"/>
    <mergeCell ref="G4:I5"/>
    <mergeCell ref="K4:M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FF3F5-E805-4447-AFF8-1B10F4EB40C5}">
  <dimension ref="B2:FO156"/>
  <sheetViews>
    <sheetView workbookViewId="0"/>
  </sheetViews>
  <sheetFormatPr baseColWidth="10" defaultColWidth="12.5" defaultRowHeight="16"/>
  <cols>
    <col min="1" max="2" width="10.83203125" style="25" customWidth="1"/>
    <col min="3" max="3" width="9.5" style="25" bestFit="1" customWidth="1"/>
    <col min="4" max="4" width="5.6640625" style="25" customWidth="1"/>
    <col min="5" max="5" width="6.33203125" style="25" customWidth="1"/>
    <col min="6" max="6" width="8.6640625" style="25" customWidth="1"/>
    <col min="7" max="7" width="5.6640625" style="25" customWidth="1"/>
    <col min="8" max="8" width="5" style="25" bestFit="1" customWidth="1"/>
    <col min="9" max="9" width="5.6640625" style="25" customWidth="1"/>
    <col min="10" max="12" width="14" style="25" bestFit="1" customWidth="1"/>
    <col min="13" max="13" width="5.6640625" style="25" customWidth="1"/>
    <col min="14" max="15" width="14" style="25" customWidth="1"/>
    <col min="16" max="16" width="5.6640625" style="25" customWidth="1"/>
    <col min="17" max="17" width="14" style="25" customWidth="1"/>
    <col min="18" max="18" width="16" style="25" bestFit="1" customWidth="1"/>
    <col min="19" max="19" width="14.33203125" style="25" bestFit="1" customWidth="1"/>
    <col min="20" max="20" width="18.1640625" style="25" bestFit="1" customWidth="1"/>
    <col min="21" max="21" width="5.6640625" style="25" customWidth="1"/>
    <col min="22" max="22" width="14.1640625" style="25" bestFit="1" customWidth="1"/>
    <col min="23" max="23" width="12.33203125" style="25" customWidth="1"/>
    <col min="24" max="26" width="14" style="25" bestFit="1" customWidth="1"/>
    <col min="27" max="27" width="12.6640625" style="25" bestFit="1" customWidth="1"/>
    <col min="28" max="29" width="14" style="25" bestFit="1" customWidth="1"/>
    <col min="30" max="30" width="12.6640625" style="25" bestFit="1" customWidth="1"/>
    <col min="31" max="31" width="14" style="25" bestFit="1" customWidth="1"/>
    <col min="32" max="32" width="12.6640625" style="25" bestFit="1" customWidth="1"/>
    <col min="33" max="37" width="14" style="25" bestFit="1" customWidth="1"/>
    <col min="38" max="38" width="12.6640625" style="25" bestFit="1" customWidth="1"/>
    <col min="39" max="40" width="14" style="25" bestFit="1" customWidth="1"/>
    <col min="41" max="41" width="12.6640625" style="25" bestFit="1" customWidth="1"/>
    <col min="42" max="42" width="14" style="25" bestFit="1" customWidth="1"/>
    <col min="43" max="43" width="12.6640625" style="25" bestFit="1" customWidth="1"/>
    <col min="44" max="45" width="14" style="25" bestFit="1" customWidth="1"/>
    <col min="46" max="46" width="12.6640625" style="25" bestFit="1" customWidth="1"/>
    <col min="47" max="49" width="14" style="25" bestFit="1" customWidth="1"/>
    <col min="50" max="50" width="12.6640625" style="25" bestFit="1" customWidth="1"/>
    <col min="51" max="52" width="14" style="25" bestFit="1" customWidth="1"/>
    <col min="53" max="54" width="12.6640625" style="25" bestFit="1" customWidth="1"/>
    <col min="55" max="56" width="14" style="25" bestFit="1" customWidth="1"/>
    <col min="57" max="58" width="12.6640625" style="25" bestFit="1" customWidth="1"/>
    <col min="59" max="59" width="14" style="25" bestFit="1" customWidth="1"/>
    <col min="60" max="60" width="12.6640625" style="25" bestFit="1" customWidth="1"/>
    <col min="61" max="62" width="14" style="25" bestFit="1" customWidth="1"/>
    <col min="63" max="65" width="12.6640625" style="25" bestFit="1" customWidth="1"/>
    <col min="66" max="66" width="14" style="25" bestFit="1" customWidth="1"/>
    <col min="67" max="71" width="12.6640625" style="25" bestFit="1" customWidth="1"/>
    <col min="72" max="73" width="14" style="25" bestFit="1" customWidth="1"/>
    <col min="74" max="74" width="12.6640625" style="25" bestFit="1" customWidth="1"/>
    <col min="75" max="79" width="14" style="25" bestFit="1" customWidth="1"/>
    <col min="80" max="82" width="12.6640625" style="25" bestFit="1" customWidth="1"/>
    <col min="83" max="84" width="14" style="25" bestFit="1" customWidth="1"/>
    <col min="85" max="85" width="12.6640625" style="25" bestFit="1" customWidth="1"/>
    <col min="86" max="87" width="14" style="25" bestFit="1" customWidth="1"/>
    <col min="88" max="88" width="12.6640625" style="25" bestFit="1" customWidth="1"/>
    <col min="89" max="90" width="14" style="25" bestFit="1" customWidth="1"/>
    <col min="91" max="93" width="12.6640625" style="25" bestFit="1" customWidth="1"/>
    <col min="94" max="96" width="14" style="25" bestFit="1" customWidth="1"/>
    <col min="97" max="98" width="12.6640625" style="25" bestFit="1" customWidth="1"/>
    <col min="99" max="100" width="14" style="25" bestFit="1" customWidth="1"/>
    <col min="101" max="101" width="12.6640625" style="25" bestFit="1" customWidth="1"/>
    <col min="102" max="103" width="14" style="25" bestFit="1" customWidth="1"/>
    <col min="104" max="104" width="12.6640625" style="25" bestFit="1" customWidth="1"/>
    <col min="105" max="106" width="14" style="25" bestFit="1" customWidth="1"/>
    <col min="107" max="108" width="12.6640625" style="25" bestFit="1" customWidth="1"/>
    <col min="109" max="109" width="14" style="25" bestFit="1" customWidth="1"/>
    <col min="110" max="110" width="12.6640625" style="25" bestFit="1" customWidth="1"/>
    <col min="111" max="112" width="14" style="25" bestFit="1" customWidth="1"/>
    <col min="113" max="113" width="12.6640625" style="25" bestFit="1" customWidth="1"/>
    <col min="114" max="115" width="14" style="25" bestFit="1" customWidth="1"/>
    <col min="116" max="120" width="12.6640625" style="25" bestFit="1" customWidth="1"/>
    <col min="121" max="122" width="14" style="25" bestFit="1" customWidth="1"/>
    <col min="123" max="125" width="12.6640625" style="25" bestFit="1" customWidth="1"/>
    <col min="126" max="127" width="14" style="25" bestFit="1" customWidth="1"/>
    <col min="128" max="132" width="12.6640625" style="25" bestFit="1" customWidth="1"/>
    <col min="133" max="137" width="14" style="25" bestFit="1" customWidth="1"/>
    <col min="138" max="138" width="12.6640625" style="25" bestFit="1" customWidth="1"/>
    <col min="139" max="140" width="14" style="25" bestFit="1" customWidth="1"/>
    <col min="141" max="141" width="12.6640625" style="25" bestFit="1" customWidth="1"/>
    <col min="142" max="144" width="14" style="25" bestFit="1" customWidth="1"/>
    <col min="145" max="145" width="12.6640625" style="25" bestFit="1" customWidth="1"/>
    <col min="146" max="149" width="14" style="25" bestFit="1" customWidth="1"/>
    <col min="150" max="150" width="12.6640625" style="25" bestFit="1" customWidth="1"/>
    <col min="151" max="151" width="14" style="25" bestFit="1" customWidth="1"/>
    <col min="152" max="153" width="12.6640625" style="25" bestFit="1" customWidth="1"/>
    <col min="154" max="154" width="14" style="25" bestFit="1" customWidth="1"/>
    <col min="155" max="159" width="12.6640625" style="25" bestFit="1" customWidth="1"/>
    <col min="160" max="163" width="14" style="25" bestFit="1" customWidth="1"/>
    <col min="164" max="164" width="12.6640625" style="25" bestFit="1" customWidth="1"/>
    <col min="165" max="165" width="14" style="25" bestFit="1" customWidth="1"/>
    <col min="166" max="167" width="12.6640625" style="25" bestFit="1" customWidth="1"/>
    <col min="168" max="168" width="14" style="25" bestFit="1" customWidth="1"/>
    <col min="169" max="169" width="12.6640625" style="25" bestFit="1" customWidth="1"/>
    <col min="170" max="171" width="14" style="25" bestFit="1" customWidth="1"/>
    <col min="172" max="16384" width="12.5" style="25"/>
  </cols>
  <sheetData>
    <row r="2" spans="5:171"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</row>
    <row r="3" spans="5:171"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</row>
    <row r="4" spans="5:171" ht="17">
      <c r="E4" s="21" t="s">
        <v>1</v>
      </c>
      <c r="F4" s="22" t="s">
        <v>8</v>
      </c>
      <c r="V4" s="36">
        <v>1871</v>
      </c>
      <c r="W4" s="36">
        <v>1872</v>
      </c>
      <c r="X4" s="36">
        <v>1873</v>
      </c>
      <c r="Y4" s="36">
        <v>1874</v>
      </c>
      <c r="Z4" s="36">
        <v>1875</v>
      </c>
      <c r="AA4" s="36">
        <v>1876</v>
      </c>
      <c r="AB4" s="36">
        <v>1877</v>
      </c>
      <c r="AC4" s="36">
        <v>1878</v>
      </c>
      <c r="AD4" s="36">
        <v>1879</v>
      </c>
      <c r="AE4" s="36">
        <v>1880</v>
      </c>
      <c r="AF4" s="36">
        <v>1881</v>
      </c>
      <c r="AG4" s="36">
        <v>1882</v>
      </c>
      <c r="AH4" s="36">
        <v>1883</v>
      </c>
      <c r="AI4" s="36">
        <v>1884</v>
      </c>
      <c r="AJ4" s="36">
        <v>1885</v>
      </c>
      <c r="AK4" s="36">
        <v>1886</v>
      </c>
      <c r="AL4" s="36">
        <v>1887</v>
      </c>
      <c r="AM4" s="36">
        <v>1888</v>
      </c>
      <c r="AN4" s="36">
        <v>1889</v>
      </c>
      <c r="AO4" s="36">
        <v>1890</v>
      </c>
      <c r="AP4" s="36">
        <v>1891</v>
      </c>
      <c r="AQ4" s="36">
        <v>1892</v>
      </c>
      <c r="AR4" s="36">
        <v>1893</v>
      </c>
      <c r="AS4" s="36">
        <v>1894</v>
      </c>
      <c r="AT4" s="36">
        <v>1895</v>
      </c>
      <c r="AU4" s="36">
        <v>1896</v>
      </c>
      <c r="AV4" s="36">
        <v>1897</v>
      </c>
      <c r="AW4" s="36">
        <v>1898</v>
      </c>
      <c r="AX4" s="36">
        <v>1899</v>
      </c>
      <c r="AY4" s="36">
        <v>1900</v>
      </c>
      <c r="AZ4" s="36">
        <v>1901</v>
      </c>
      <c r="BA4" s="36">
        <v>1902</v>
      </c>
      <c r="BB4" s="36">
        <v>1903</v>
      </c>
      <c r="BC4" s="36">
        <v>1904</v>
      </c>
      <c r="BD4" s="36">
        <v>1905</v>
      </c>
      <c r="BE4" s="36">
        <v>1906</v>
      </c>
      <c r="BF4" s="36">
        <v>1907</v>
      </c>
      <c r="BG4" s="36">
        <v>1908</v>
      </c>
      <c r="BH4" s="36">
        <v>1909</v>
      </c>
      <c r="BI4" s="36">
        <v>1910</v>
      </c>
      <c r="BJ4" s="36">
        <v>1911</v>
      </c>
      <c r="BK4" s="36">
        <v>1912</v>
      </c>
      <c r="BL4" s="36">
        <v>1913</v>
      </c>
      <c r="BM4" s="36">
        <v>1914</v>
      </c>
      <c r="BN4" s="36">
        <v>1915</v>
      </c>
      <c r="BO4" s="36">
        <v>1916</v>
      </c>
      <c r="BP4" s="36">
        <v>1917</v>
      </c>
      <c r="BQ4" s="36">
        <v>1918</v>
      </c>
      <c r="BR4" s="36">
        <v>1919</v>
      </c>
      <c r="BS4" s="36">
        <v>1920</v>
      </c>
      <c r="BT4" s="36">
        <v>1921</v>
      </c>
      <c r="BU4" s="36">
        <v>1922</v>
      </c>
      <c r="BV4" s="36">
        <v>1923</v>
      </c>
      <c r="BW4" s="36">
        <v>1924</v>
      </c>
      <c r="BX4" s="36">
        <v>1925</v>
      </c>
      <c r="BY4" s="36">
        <v>1926</v>
      </c>
      <c r="BZ4" s="36">
        <v>1927</v>
      </c>
      <c r="CA4" s="36">
        <v>1928</v>
      </c>
      <c r="CB4" s="36">
        <v>1929</v>
      </c>
      <c r="CC4" s="36">
        <v>1930</v>
      </c>
      <c r="CD4" s="36">
        <v>1931</v>
      </c>
      <c r="CE4" s="36">
        <v>1932</v>
      </c>
      <c r="CF4" s="36">
        <v>1933</v>
      </c>
      <c r="CG4" s="36">
        <v>1934</v>
      </c>
      <c r="CH4" s="36">
        <v>1935</v>
      </c>
      <c r="CI4" s="36">
        <v>1936</v>
      </c>
      <c r="CJ4" s="36">
        <v>1937</v>
      </c>
      <c r="CK4" s="36">
        <v>1938</v>
      </c>
      <c r="CL4" s="36">
        <v>1939</v>
      </c>
      <c r="CM4" s="36">
        <v>1940</v>
      </c>
      <c r="CN4" s="36">
        <v>1941</v>
      </c>
      <c r="CO4" s="36">
        <v>1942</v>
      </c>
      <c r="CP4" s="36">
        <v>1943</v>
      </c>
      <c r="CQ4" s="36">
        <v>1944</v>
      </c>
      <c r="CR4" s="36">
        <v>1945</v>
      </c>
      <c r="CS4" s="36">
        <v>1946</v>
      </c>
      <c r="CT4" s="36">
        <v>1947</v>
      </c>
      <c r="CU4" s="36">
        <v>1948</v>
      </c>
      <c r="CV4" s="36">
        <v>1949</v>
      </c>
      <c r="CW4" s="36">
        <v>1950</v>
      </c>
      <c r="CX4" s="36">
        <v>1951</v>
      </c>
      <c r="CY4" s="36">
        <v>1952</v>
      </c>
      <c r="CZ4" s="36">
        <v>1953</v>
      </c>
      <c r="DA4" s="36">
        <v>1954</v>
      </c>
      <c r="DB4" s="36">
        <v>1955</v>
      </c>
      <c r="DC4" s="36">
        <v>1956</v>
      </c>
      <c r="DD4" s="36">
        <v>1957</v>
      </c>
      <c r="DE4" s="36">
        <v>1958</v>
      </c>
      <c r="DF4" s="36">
        <v>1959</v>
      </c>
      <c r="DG4" s="36">
        <v>1960</v>
      </c>
      <c r="DH4" s="36">
        <v>1961</v>
      </c>
      <c r="DI4" s="36">
        <v>1962</v>
      </c>
      <c r="DJ4" s="36">
        <v>1963</v>
      </c>
      <c r="DK4" s="36">
        <v>1964</v>
      </c>
      <c r="DL4" s="36">
        <v>1965</v>
      </c>
      <c r="DM4" s="36">
        <v>1966</v>
      </c>
      <c r="DN4" s="36">
        <v>1967</v>
      </c>
      <c r="DO4" s="36">
        <v>1968</v>
      </c>
      <c r="DP4" s="36">
        <v>1969</v>
      </c>
      <c r="DQ4" s="36">
        <v>1970</v>
      </c>
      <c r="DR4" s="36">
        <v>1971</v>
      </c>
      <c r="DS4" s="36">
        <v>1972</v>
      </c>
      <c r="DT4" s="36">
        <v>1973</v>
      </c>
      <c r="DU4" s="36">
        <v>1974</v>
      </c>
      <c r="DV4" s="36">
        <v>1975</v>
      </c>
      <c r="DW4" s="36">
        <v>1976</v>
      </c>
      <c r="DX4" s="36">
        <v>1977</v>
      </c>
      <c r="DY4" s="36">
        <v>1978</v>
      </c>
      <c r="DZ4" s="36">
        <v>1979</v>
      </c>
      <c r="EA4" s="36">
        <v>1980</v>
      </c>
      <c r="EB4" s="36">
        <v>1981</v>
      </c>
      <c r="EC4" s="36">
        <v>1982</v>
      </c>
      <c r="ED4" s="36">
        <v>1983</v>
      </c>
      <c r="EE4" s="36">
        <v>1984</v>
      </c>
      <c r="EF4" s="36">
        <v>1985</v>
      </c>
      <c r="EG4" s="36">
        <v>1986</v>
      </c>
      <c r="EH4" s="36">
        <v>1987</v>
      </c>
      <c r="EI4" s="36">
        <v>1988</v>
      </c>
      <c r="EJ4" s="36">
        <v>1989</v>
      </c>
      <c r="EK4" s="36">
        <v>1990</v>
      </c>
      <c r="EL4" s="36">
        <v>1991</v>
      </c>
      <c r="EM4" s="36">
        <v>1992</v>
      </c>
    </row>
    <row r="5" spans="5:171" ht="16" customHeight="1">
      <c r="E5" s="25">
        <v>1871</v>
      </c>
      <c r="F5" s="26">
        <v>7.1854822746588637E-2</v>
      </c>
      <c r="G5" s="27"/>
      <c r="H5" s="25" t="s">
        <v>1</v>
      </c>
      <c r="V5" s="25" t="s">
        <v>27</v>
      </c>
    </row>
    <row r="6" spans="5:171">
      <c r="E6" s="25">
        <v>1872</v>
      </c>
      <c r="F6" s="26">
        <v>4.0849169347061717E-2</v>
      </c>
      <c r="G6" s="27"/>
      <c r="H6" s="25">
        <v>1</v>
      </c>
      <c r="V6" s="27">
        <v>1000000</v>
      </c>
      <c r="W6" s="27">
        <v>1000000</v>
      </c>
      <c r="X6" s="27">
        <v>1000000</v>
      </c>
      <c r="Y6" s="27">
        <v>1000000</v>
      </c>
      <c r="Z6" s="27">
        <v>1000000</v>
      </c>
      <c r="AA6" s="27">
        <v>1000000</v>
      </c>
      <c r="AB6" s="27">
        <v>1000000</v>
      </c>
      <c r="AC6" s="27">
        <v>1000000</v>
      </c>
      <c r="AD6" s="27">
        <v>1000000</v>
      </c>
      <c r="AE6" s="27">
        <v>1000000</v>
      </c>
      <c r="AF6" s="27">
        <v>1000000</v>
      </c>
      <c r="AG6" s="27">
        <v>1000000</v>
      </c>
      <c r="AH6" s="27">
        <v>1000000</v>
      </c>
      <c r="AI6" s="27">
        <v>1000000</v>
      </c>
      <c r="AJ6" s="27">
        <v>1000000</v>
      </c>
      <c r="AK6" s="27">
        <v>1000000</v>
      </c>
      <c r="AL6" s="27">
        <v>1000000</v>
      </c>
      <c r="AM6" s="27">
        <v>1000000</v>
      </c>
      <c r="AN6" s="27">
        <v>1000000</v>
      </c>
      <c r="AO6" s="27">
        <v>1000000</v>
      </c>
      <c r="AP6" s="27">
        <v>1000000</v>
      </c>
      <c r="AQ6" s="27">
        <v>1000000</v>
      </c>
      <c r="AR6" s="27">
        <v>1000000</v>
      </c>
      <c r="AS6" s="27">
        <v>1000000</v>
      </c>
      <c r="AT6" s="27">
        <v>1000000</v>
      </c>
      <c r="AU6" s="27">
        <v>1000000</v>
      </c>
      <c r="AV6" s="27">
        <v>1000000</v>
      </c>
      <c r="AW6" s="27">
        <v>1000000</v>
      </c>
      <c r="AX6" s="27">
        <v>1000000</v>
      </c>
      <c r="AY6" s="27">
        <v>1000000</v>
      </c>
      <c r="AZ6" s="27">
        <v>1000000</v>
      </c>
      <c r="BA6" s="27">
        <v>1000000</v>
      </c>
      <c r="BB6" s="27">
        <v>1000000</v>
      </c>
      <c r="BC6" s="27">
        <v>1000000</v>
      </c>
      <c r="BD6" s="27">
        <v>1000000</v>
      </c>
      <c r="BE6" s="27">
        <v>1000000</v>
      </c>
      <c r="BF6" s="27">
        <v>1000000</v>
      </c>
      <c r="BG6" s="27">
        <v>1000000</v>
      </c>
      <c r="BH6" s="27">
        <v>1000000</v>
      </c>
      <c r="BI6" s="27">
        <v>1000000</v>
      </c>
      <c r="BJ6" s="27">
        <v>1000000</v>
      </c>
      <c r="BK6" s="27">
        <v>1000000</v>
      </c>
      <c r="BL6" s="27">
        <v>1000000</v>
      </c>
      <c r="BM6" s="27">
        <v>1000000</v>
      </c>
      <c r="BN6" s="27">
        <v>1000000</v>
      </c>
      <c r="BO6" s="27">
        <v>1000000</v>
      </c>
      <c r="BP6" s="27">
        <v>1000000</v>
      </c>
      <c r="BQ6" s="27">
        <v>1000000</v>
      </c>
      <c r="BR6" s="27">
        <v>1000000</v>
      </c>
      <c r="BS6" s="27">
        <v>1000000</v>
      </c>
      <c r="BT6" s="27">
        <v>1000000</v>
      </c>
      <c r="BU6" s="27">
        <v>1000000</v>
      </c>
      <c r="BV6" s="27">
        <v>1000000</v>
      </c>
      <c r="BW6" s="27">
        <v>1000000</v>
      </c>
      <c r="BX6" s="27">
        <v>1000000</v>
      </c>
      <c r="BY6" s="27">
        <v>1000000</v>
      </c>
      <c r="BZ6" s="27">
        <v>1000000</v>
      </c>
      <c r="CA6" s="27">
        <v>1000000</v>
      </c>
      <c r="CB6" s="27">
        <v>1000000</v>
      </c>
      <c r="CC6" s="27">
        <v>1000000</v>
      </c>
      <c r="CD6" s="27">
        <v>1000000</v>
      </c>
      <c r="CE6" s="27">
        <v>1000000</v>
      </c>
      <c r="CF6" s="27">
        <v>1000000</v>
      </c>
      <c r="CG6" s="27">
        <v>1000000</v>
      </c>
      <c r="CH6" s="27">
        <v>1000000</v>
      </c>
      <c r="CI6" s="27">
        <v>1000000</v>
      </c>
      <c r="CJ6" s="27">
        <v>1000000</v>
      </c>
      <c r="CK6" s="27">
        <v>1000000</v>
      </c>
      <c r="CL6" s="27">
        <v>1000000</v>
      </c>
      <c r="CM6" s="27">
        <v>1000000</v>
      </c>
      <c r="CN6" s="27">
        <v>1000000</v>
      </c>
      <c r="CO6" s="27">
        <v>1000000</v>
      </c>
      <c r="CP6" s="27">
        <v>1000000</v>
      </c>
      <c r="CQ6" s="27">
        <v>1000000</v>
      </c>
      <c r="CR6" s="27">
        <v>1000000</v>
      </c>
      <c r="CS6" s="27">
        <v>1000000</v>
      </c>
      <c r="CT6" s="27">
        <v>1000000</v>
      </c>
      <c r="CU6" s="27">
        <v>1000000</v>
      </c>
      <c r="CV6" s="27">
        <v>1000000</v>
      </c>
      <c r="CW6" s="27">
        <v>1000000</v>
      </c>
      <c r="CX6" s="27">
        <v>1000000</v>
      </c>
      <c r="CY6" s="27">
        <v>1000000</v>
      </c>
      <c r="CZ6" s="27">
        <v>1000000</v>
      </c>
      <c r="DA6" s="27">
        <v>1000000</v>
      </c>
      <c r="DB6" s="27">
        <v>1000000</v>
      </c>
      <c r="DC6" s="27">
        <v>1000000</v>
      </c>
      <c r="DD6" s="27">
        <v>1000000</v>
      </c>
      <c r="DE6" s="27">
        <v>1000000</v>
      </c>
      <c r="DF6" s="27">
        <v>1000000</v>
      </c>
      <c r="DG6" s="27">
        <v>1000000</v>
      </c>
      <c r="DH6" s="27">
        <v>1000000</v>
      </c>
      <c r="DI6" s="27">
        <v>1000000</v>
      </c>
      <c r="DJ6" s="27">
        <v>1000000</v>
      </c>
      <c r="DK6" s="27">
        <v>1000000</v>
      </c>
      <c r="DL6" s="27">
        <v>1000000</v>
      </c>
      <c r="DM6" s="27">
        <v>1000000</v>
      </c>
      <c r="DN6" s="27">
        <v>1000000</v>
      </c>
      <c r="DO6" s="27">
        <v>1000000</v>
      </c>
      <c r="DP6" s="27">
        <v>1000000</v>
      </c>
      <c r="DQ6" s="27">
        <v>1000000</v>
      </c>
      <c r="DR6" s="27">
        <v>1000000</v>
      </c>
      <c r="DS6" s="27">
        <v>1000000</v>
      </c>
      <c r="DT6" s="27">
        <v>1000000</v>
      </c>
      <c r="DU6" s="27">
        <v>1000000</v>
      </c>
      <c r="DV6" s="27">
        <v>1000000</v>
      </c>
      <c r="DW6" s="27">
        <v>1000000</v>
      </c>
      <c r="DX6" s="27">
        <v>1000000</v>
      </c>
      <c r="DY6" s="27">
        <v>1000000</v>
      </c>
      <c r="DZ6" s="27">
        <v>1000000</v>
      </c>
      <c r="EA6" s="27">
        <v>1000000</v>
      </c>
      <c r="EB6" s="27">
        <v>1000000</v>
      </c>
      <c r="EC6" s="27">
        <v>1000000</v>
      </c>
      <c r="ED6" s="27">
        <v>1000000</v>
      </c>
      <c r="EE6" s="27">
        <v>1000000</v>
      </c>
      <c r="EF6" s="27">
        <v>1000000</v>
      </c>
      <c r="EG6" s="27">
        <v>1000000</v>
      </c>
      <c r="EH6" s="27">
        <v>1000000</v>
      </c>
      <c r="EI6" s="27">
        <v>1000000</v>
      </c>
      <c r="EJ6" s="27">
        <v>1000000</v>
      </c>
      <c r="EK6" s="27">
        <v>1000000</v>
      </c>
      <c r="EL6" s="27">
        <v>1000000</v>
      </c>
      <c r="EM6" s="27">
        <v>1000000</v>
      </c>
      <c r="EN6" s="40"/>
      <c r="EO6" s="40"/>
      <c r="EP6" s="40"/>
      <c r="EQ6" s="40"/>
    </row>
    <row r="7" spans="5:171">
      <c r="E7" s="25">
        <v>1873</v>
      </c>
      <c r="F7" s="26">
        <v>8.1712253054094366E-2</v>
      </c>
      <c r="G7" s="27"/>
      <c r="H7" s="25">
        <v>2</v>
      </c>
      <c r="V7" s="28">
        <f>(V6-V38)*(1+$F5)</f>
        <v>1019139.240941136</v>
      </c>
      <c r="W7" s="28">
        <f>(W6-W38)*(1+$F6)</f>
        <v>989658.49653443869</v>
      </c>
      <c r="X7" s="28">
        <f>(X6-X38)*(1+$F7)</f>
        <v>1028511.8666251616</v>
      </c>
      <c r="Y7" s="28">
        <f>(Y6-Y38)*(1+$F8)</f>
        <v>1096167.7776875843</v>
      </c>
      <c r="Z7" s="28">
        <f>(Z6-Z38)*(1+$F9)</f>
        <v>1087023.243071299</v>
      </c>
      <c r="AA7" s="28">
        <f>(AA6-AA38)*(1+$F10)</f>
        <v>931286.11683783389</v>
      </c>
      <c r="AB7" s="28">
        <f>(AB6-AB38)*(1+$F11)</f>
        <v>1161649.3862319912</v>
      </c>
      <c r="AC7" s="28">
        <f>(AC6-AC38)*(1+$F12)</f>
        <v>1157493.0034761133</v>
      </c>
      <c r="AD7" s="28">
        <f>(AD6-AD38)*(1+$F13)</f>
        <v>954328.46485339059</v>
      </c>
      <c r="AE7" s="28">
        <f>(AE6-AE38)*(1+$F14)</f>
        <v>1146595.9115250381</v>
      </c>
      <c r="AF7" s="28">
        <f>(AF6-AF38)*(1+$F15)</f>
        <v>905916.93557725567</v>
      </c>
      <c r="AG7" s="28">
        <f>(AG6-AG38)*(1+$F16)</f>
        <v>1003850.460621697</v>
      </c>
      <c r="AH7" s="28">
        <f>(AH6-AH38)*(1+$F17)</f>
        <v>1034724.1575314756</v>
      </c>
      <c r="AI7" s="28">
        <f>(AI6-AI38)*(1+$F18)</f>
        <v>1045178.8241330939</v>
      </c>
      <c r="AJ7" s="28">
        <f>(AJ6-AJ38)*(1+$F19)</f>
        <v>1118629.0500141478</v>
      </c>
      <c r="AK7" s="28">
        <f>(AK6-AK38)*(1+$F20)</f>
        <v>1004165.3066840383</v>
      </c>
      <c r="AL7" s="28">
        <f>(AL6-AL38)*(1+$F21)</f>
        <v>919549.01965770707</v>
      </c>
      <c r="AM7" s="28">
        <f>(AM6-AM38)*(1+$F22)</f>
        <v>1043450.9831408662</v>
      </c>
      <c r="AN7" s="28">
        <f>(AN6-AN38)*(1+$F23)</f>
        <v>1047386.3285597108</v>
      </c>
      <c r="AO7" s="28">
        <f>(AO6-AO38)*(1+$F24)</f>
        <v>918822.96209112671</v>
      </c>
      <c r="AP7" s="28">
        <f>(AP6-AP38)*(1+$F25)</f>
        <v>1104777.796393475</v>
      </c>
      <c r="AQ7" s="28">
        <f>(AQ6-AQ38)*(1+$F26)</f>
        <v>915140.57763109985</v>
      </c>
      <c r="AR7" s="28">
        <f>(AR6-AR38)*(1+$F27)</f>
        <v>1054042.8931776818</v>
      </c>
      <c r="AS7" s="28">
        <f>(AS6-AS38)*(1+$F28)</f>
        <v>1041504.2177058595</v>
      </c>
      <c r="AT7" s="28">
        <f>(AT6-AT38)*(1+$F29)</f>
        <v>968001.45043871284</v>
      </c>
      <c r="AU7" s="28">
        <f>(AU6-AU38)*(1+$F30)</f>
        <v>1023579.6851667096</v>
      </c>
      <c r="AV7" s="28">
        <f>(AV6-AV38)*(1+$F31)</f>
        <v>1012717.8712857324</v>
      </c>
      <c r="AW7" s="28">
        <f>(AW6-AW38)*(1+$F32)</f>
        <v>1067145.0476469717</v>
      </c>
      <c r="AX7" s="28">
        <f>(AX6-AX38)*(1+$F33)</f>
        <v>838264.24458667776</v>
      </c>
      <c r="AY7" s="28">
        <f>(AY6-AY38)*(1+$F34)</f>
        <v>1068613.4985404024</v>
      </c>
      <c r="AZ7" s="28">
        <f>(AZ6-AZ38)*(1+$F35)</f>
        <v>1006100.1582775707</v>
      </c>
      <c r="BA7" s="28">
        <f>(BA6-BA38)*(1+$F36)</f>
        <v>905021.78987125435</v>
      </c>
      <c r="BB7" s="28">
        <f>(BB6-BB38)*(1+$F37)</f>
        <v>951424.35038967081</v>
      </c>
      <c r="BC7" s="28">
        <f>(BC6-BC38)*(1+$F38)</f>
        <v>1050806.81128789</v>
      </c>
      <c r="BD7" s="28">
        <f>(BD6-BD38)*(1+$F39)</f>
        <v>1046107.9064774641</v>
      </c>
      <c r="BE7" s="28">
        <f>(BE6-BE38)*(1+$F40)</f>
        <v>921304.91165666189</v>
      </c>
      <c r="BF7" s="28">
        <f>(BF6-BF38)*(1+$F41)</f>
        <v>902919.49603398598</v>
      </c>
      <c r="BG7" s="28">
        <f>(BG6-BG38)*(1+$F42)</f>
        <v>1076386.757076828</v>
      </c>
      <c r="BH7" s="28">
        <f>(BH6-BH38)*(1+$F43)</f>
        <v>922742.47257389931</v>
      </c>
      <c r="BI7" s="28">
        <f>(BI6-BI38)*(1+$F44)</f>
        <v>1030050.6214458293</v>
      </c>
      <c r="BJ7" s="28">
        <f>(BJ6-BJ38)*(1+$F45)</f>
        <v>996369.52504257567</v>
      </c>
      <c r="BK7" s="28">
        <f>(BK6-BK38)*(1+$F46)</f>
        <v>912259.39441940817</v>
      </c>
      <c r="BL7" s="28">
        <f>(BL6-BL38)*(1+$F47)</f>
        <v>957915.83395766327</v>
      </c>
      <c r="BM7" s="28">
        <f>(BM6-BM38)*(1+$F48)</f>
        <v>945453.8370376582</v>
      </c>
      <c r="BN7" s="28">
        <f>(BN6-BN38)*(1+$F49)</f>
        <v>1059382.7401057435</v>
      </c>
      <c r="BO7" s="28">
        <f>(BO6-BO38)*(1+$F50)</f>
        <v>884384.40254565317</v>
      </c>
      <c r="BP7" s="28">
        <f>(BP6-BP38)*(1+$F51)</f>
        <v>751690.94906356186</v>
      </c>
      <c r="BQ7" s="28">
        <f>(BQ6-BQ38)*(1+$F52)</f>
        <v>885120.93337102211</v>
      </c>
      <c r="BR7" s="28">
        <f>(BR6-BR38)*(1+$F53)</f>
        <v>874053.22569470876</v>
      </c>
      <c r="BS7" s="28">
        <f>(BS6-BS38)*(1+$F54)</f>
        <v>944744.56019934814</v>
      </c>
      <c r="BT7" s="28">
        <f>(BT6-BT38)*(1+$F55)</f>
        <v>1187030.4896579606</v>
      </c>
      <c r="BU7" s="28">
        <f>(BU6-BU38)*(1+$F56)</f>
        <v>1078316.7472822482</v>
      </c>
      <c r="BV7" s="28">
        <f>(BV6-BV38)*(1+$F57)</f>
        <v>982141.4490818358</v>
      </c>
      <c r="BW7" s="28">
        <f>(BW6-BW38)*(1+$F58)</f>
        <v>1076616.0583913883</v>
      </c>
      <c r="BX7" s="28">
        <f>(BX6-BX38)*(1+$F59)</f>
        <v>1034383.5559928031</v>
      </c>
      <c r="BY7" s="28">
        <f>(BY6-BY38)*(1+$F60)</f>
        <v>1053382.1063806701</v>
      </c>
      <c r="BZ7" s="28">
        <f>(BZ6-BZ38)*(1+$F61)</f>
        <v>1108619.5407786849</v>
      </c>
      <c r="CA7" s="28">
        <f>(CA6-CA38)*(1+$F62)</f>
        <v>1129761.4727194135</v>
      </c>
      <c r="CB7" s="28">
        <f>(CB6-CB38)*(1+$F63)</f>
        <v>957960.46253195731</v>
      </c>
      <c r="CC7" s="28">
        <f>(CC6-CC38)*(1+$F64)</f>
        <v>960708.98728844326</v>
      </c>
      <c r="CD7" s="28">
        <f>(CD6-CD38)*(1+$F65)</f>
        <v>897923.00276755623</v>
      </c>
      <c r="CE7" s="28">
        <f>(CE6-CE38)*(1+$F66)</f>
        <v>1077949.5670185785</v>
      </c>
      <c r="CF7" s="28">
        <f>(CF6-CF38)*(1+$F67)</f>
        <v>1143353.8319701033</v>
      </c>
      <c r="CG7" s="28">
        <f>(CG6-CG38)*(1+$F68)</f>
        <v>932755.72055562632</v>
      </c>
      <c r="CH7" s="28">
        <f>(CH6-CH38)*(1+$F69)</f>
        <v>1141722.6412302942</v>
      </c>
      <c r="CI7" s="28">
        <f>(CI6-CI38)*(1+$F70)</f>
        <v>1051843.0198503467</v>
      </c>
      <c r="CJ7" s="28">
        <f>(CJ6-CJ38)*(1+$F71)</f>
        <v>861027.39949803636</v>
      </c>
      <c r="CK7" s="28">
        <f>(CK6-CK38)*(1+$F72)</f>
        <v>1049726.2095978197</v>
      </c>
      <c r="CL7" s="28">
        <f>(CL6-CL38)*(1+$F73)</f>
        <v>990826.42993466777</v>
      </c>
      <c r="CM7" s="28">
        <f>(CM6-CM38)*(1+$F74)</f>
        <v>935684.9461552056</v>
      </c>
      <c r="CN7" s="28">
        <f>(CN6-CN38)*(1+$F75)</f>
        <v>813903.09422829084</v>
      </c>
      <c r="CO7" s="28">
        <f>(CO6-CO38)*(1+$F76)</f>
        <v>963896.57296005532</v>
      </c>
      <c r="CP7" s="28">
        <f>(CP6-CP38)*(1+$F77)</f>
        <v>1014331.0325206209</v>
      </c>
      <c r="CQ7" s="28">
        <f>(CQ6-CQ38)*(1+$F78)</f>
        <v>1014365.9616361011</v>
      </c>
      <c r="CR7" s="28">
        <f>(CR6-CR38)*(1+$F79)</f>
        <v>1081939.1241762361</v>
      </c>
      <c r="CS7" s="28">
        <f>(CS6-CS38)*(1+$F80)</f>
        <v>779860.31722132384</v>
      </c>
      <c r="CT7" s="28">
        <f>(CT6-CT38)*(1+$F81)</f>
        <v>874210.73357294139</v>
      </c>
      <c r="CU7" s="28">
        <f>(CU6-CU38)*(1+$F82)</f>
        <v>992261.65270021698</v>
      </c>
      <c r="CV7" s="28">
        <f>(CV6-CV38)*(1+$F83)</f>
        <v>1045092.4085174493</v>
      </c>
      <c r="CW7" s="28">
        <f>(CW6-CW38)*(1+$F84)</f>
        <v>987518.05175488035</v>
      </c>
      <c r="CX7" s="28">
        <f>(CX6-CX38)*(1+$F85)</f>
        <v>991075.18635267054</v>
      </c>
      <c r="CY7" s="28">
        <f>(CY6-CY38)*(1+$F86)</f>
        <v>1004924.005734941</v>
      </c>
      <c r="CZ7" s="28">
        <f>(CZ6-CZ38)*(1+$F87)</f>
        <v>986994.57577465137</v>
      </c>
      <c r="DA7" s="28">
        <f>(DA6-DA38)*(1+$F88)</f>
        <v>1122797.1405289723</v>
      </c>
      <c r="DB7" s="28">
        <f>(DB6-DB38)*(1+$F89)</f>
        <v>1045055.6390807646</v>
      </c>
      <c r="DC7" s="28">
        <f>(DC6-DC38)*(1+$F90)</f>
        <v>935962.25267505122</v>
      </c>
      <c r="DD7" s="28">
        <f>(DD6-DD38)*(1+$F91)</f>
        <v>940247.94885397551</v>
      </c>
      <c r="DE7" s="28">
        <f>(DE6-DE38)*(1+$F92)</f>
        <v>1043546.2074733441</v>
      </c>
      <c r="DF7" s="28">
        <f>(DF6-DF38)*(1+$F93)</f>
        <v>958350.36953061284</v>
      </c>
      <c r="DG7" s="28">
        <f>(DG6-DG38)*(1+$F94)</f>
        <v>1027968.369989035</v>
      </c>
      <c r="DH7" s="28">
        <f>(DH6-DH38)*(1+$F95)</f>
        <v>1019416.3055972658</v>
      </c>
      <c r="DI7" s="28">
        <f>(DI6-DI38)*(1+$F96)</f>
        <v>967383.20022772579</v>
      </c>
      <c r="DJ7" s="28">
        <f>(DJ6-DJ38)*(1+$F97)</f>
        <v>1012422.8271206052</v>
      </c>
      <c r="DK7" s="28">
        <f>(DK6-DK38)*(1+$F98)</f>
        <v>1019498.7880137644</v>
      </c>
      <c r="DL7" s="28">
        <f>(DL6-DL38)*(1+$F99)</f>
        <v>976372.24128019949</v>
      </c>
      <c r="DM7" s="28">
        <f>(DM6-DM38)*(1+$F100)</f>
        <v>929708.78961930203</v>
      </c>
      <c r="DN7" s="28">
        <f>(DN6-DN38)*(1+$F101)</f>
        <v>955333.92189789307</v>
      </c>
      <c r="DO7" s="28">
        <f>(DO6-DO38)*(1+$F102)</f>
        <v>955227.91421392804</v>
      </c>
      <c r="DP7" s="28">
        <f>(DP6-DP38)*(1+$F103)</f>
        <v>835448.35008184775</v>
      </c>
      <c r="DQ7" s="28">
        <f>(DQ6-DQ38)*(1+$F104)</f>
        <v>1043976.2937287043</v>
      </c>
      <c r="DR7" s="28">
        <f>(DR6-DR38)*(1+$F105)</f>
        <v>1016932.4338397833</v>
      </c>
      <c r="DS7" s="28">
        <f>(DS6-DS38)*(1+$F106)</f>
        <v>989320.51331178285</v>
      </c>
      <c r="DT7" s="28">
        <f>(DT6-DT38)*(1+$F107)</f>
        <v>836741.79324735724</v>
      </c>
      <c r="DU7" s="28">
        <f>(DU6-DU38)*(1+$F108)</f>
        <v>809845.40608469758</v>
      </c>
      <c r="DV7" s="28">
        <f>(DV6-DV38)*(1+$F109)</f>
        <v>1050479.6356912802</v>
      </c>
      <c r="DW7" s="28">
        <f>(DW6-DW38)*(1+$F110)</f>
        <v>1008993.7495928999</v>
      </c>
      <c r="DX7" s="28">
        <f>(DX6-DX38)*(1+$F111)</f>
        <v>874777.41713051917</v>
      </c>
      <c r="DY7" s="28">
        <f>(DY6-DY38)*(1+$F112)</f>
        <v>924174.72414046689</v>
      </c>
      <c r="DZ7" s="28">
        <f>(DZ6-DZ38)*(1+$F113)</f>
        <v>877846.05794051941</v>
      </c>
      <c r="EA7" s="28">
        <f>(EA6-EA38)*(1+$F114)</f>
        <v>931572.83291677921</v>
      </c>
      <c r="EB7" s="28">
        <f>(EB6-EB38)*(1+$F115)</f>
        <v>870826.35057709564</v>
      </c>
      <c r="EC7" s="28">
        <f>(EC6-EC38)*(1+$F116)</f>
        <v>1270903.5156266948</v>
      </c>
      <c r="ED7" s="28">
        <f>(ED6-ED38)*(1+$F117)</f>
        <v>1000623.4215713121</v>
      </c>
      <c r="EE7" s="28">
        <f>(EE6-EE38)*(1+$F118)</f>
        <v>1033415.1674240164</v>
      </c>
      <c r="EF7" s="28">
        <f>(EF6-EF38)*(1+$F119)</f>
        <v>1160806.6209007672</v>
      </c>
      <c r="EG7" s="28">
        <f>(EG6-EG38)*(1+$F120)</f>
        <v>1188070.7067439437</v>
      </c>
      <c r="EH7" s="28">
        <f>(EH6-EH38)*(1+$F121)</f>
        <v>890583.47748937528</v>
      </c>
      <c r="EI7" s="28">
        <f>(EI6-EI38)*(1+$F122)</f>
        <v>1002113.8921258926</v>
      </c>
      <c r="EJ7" s="28">
        <f>(EJ6-EJ38)*(1+$F123)</f>
        <v>1066287.393134712</v>
      </c>
      <c r="EK7" s="28">
        <f>(EK6-EK38)*(1+$F124)</f>
        <v>954270.38355386269</v>
      </c>
      <c r="EL7" s="28">
        <f>(EL6-EL38)*(1+$F125)</f>
        <v>1128713.3891760551</v>
      </c>
      <c r="EM7" s="28">
        <f>(EM6-EM38)*(1+$F126)</f>
        <v>1008770.9989896226</v>
      </c>
      <c r="EN7" s="28"/>
      <c r="EO7" s="28"/>
      <c r="EP7" s="28"/>
      <c r="EQ7" s="28"/>
    </row>
    <row r="8" spans="5:171">
      <c r="E8" s="25">
        <v>1874</v>
      </c>
      <c r="F8" s="26">
        <v>0.15286770625066148</v>
      </c>
      <c r="G8" s="27"/>
      <c r="H8" s="25">
        <v>3</v>
      </c>
      <c r="V8" s="28">
        <f t="shared" ref="V8:V35" si="0">(V7-V39)*(1+$F6)</f>
        <v>1007468.61305437</v>
      </c>
      <c r="W8" s="28">
        <f t="shared" ref="W8:W35" si="1">(W7-W39)*(1+$F7)</f>
        <v>1016733.9085304261</v>
      </c>
      <c r="X8" s="28">
        <f t="shared" ref="X8:X35" si="2">(X7-X39)*(1+$F8)</f>
        <v>1126157.1066344352</v>
      </c>
      <c r="Y8" s="28">
        <f t="shared" ref="Y8:Y35" si="3">(Y7-Y39)*(1+$F9)</f>
        <v>1190223.4577792147</v>
      </c>
      <c r="Z8" s="28">
        <f t="shared" ref="Z8:Z35" si="4">(Z7-Z39)*(1+$F10)</f>
        <v>1011194.2758459895</v>
      </c>
      <c r="AA8" s="28">
        <f t="shared" ref="AA8:AA35" si="5">(AA7-AA39)*(1+$F11)</f>
        <v>1080614.6210626611</v>
      </c>
      <c r="AB8" s="28">
        <f t="shared" ref="AB8:AB35" si="6">(AB7-AB39)*(1+$F12)</f>
        <v>1343092.9987242855</v>
      </c>
      <c r="AC8" s="28">
        <f t="shared" ref="AC8:AC35" si="7">(AC7-AC39)*(1+$F13)</f>
        <v>1103389.6241149544</v>
      </c>
      <c r="AD8" s="28">
        <f t="shared" ref="AD8:AD35" si="8">(AD7-AD39)*(1+$F14)</f>
        <v>1093001.8825426649</v>
      </c>
      <c r="AE8" s="28">
        <f t="shared" ref="AE8:AE35" si="9">(AE7-AE39)*(1+$F15)</f>
        <v>1037555.6765618827</v>
      </c>
      <c r="AF8" s="28">
        <f t="shared" ref="AF8:AF35" si="10">(AF7-AF39)*(1+$F16)</f>
        <v>908385.18903488887</v>
      </c>
      <c r="AG8" s="28">
        <f t="shared" ref="AG8:AG35" si="11">(AG7-AG39)*(1+$F17)</f>
        <v>1037543.3580334468</v>
      </c>
      <c r="AH8" s="28">
        <f t="shared" ref="AH8:AH35" si="12">(AH7-AH39)*(1+$F18)</f>
        <v>1080258.8527626973</v>
      </c>
      <c r="AI8" s="28">
        <f t="shared" ref="AI8:AI35" si="13">(AI7-AI39)*(1+$F19)</f>
        <v>1167856.1145399276</v>
      </c>
      <c r="AJ8" s="28">
        <f t="shared" ref="AJ8:AJ35" si="14">(AJ7-AJ39)*(1+$F20)</f>
        <v>1122028.6580074078</v>
      </c>
      <c r="AK8" s="28">
        <f t="shared" ref="AK8:AK35" si="15">(AK7-AK39)*(1+$F21)</f>
        <v>922343.60665451642</v>
      </c>
      <c r="AL8" s="28">
        <f t="shared" ref="AL8:AL35" si="16">(AL7-AL39)*(1+$F22)</f>
        <v>958428.19578726403</v>
      </c>
      <c r="AM8" s="28">
        <f t="shared" ref="AM8:AM35" si="17">(AM7-AM39)*(1+$F23)</f>
        <v>1091670.5555810404</v>
      </c>
      <c r="AN8" s="28">
        <f t="shared" ref="AN8:AN35" si="18">(AN7-AN39)*(1+$F24)</f>
        <v>961283.27033376822</v>
      </c>
      <c r="AO8" s="28">
        <f t="shared" ref="AO8:AO35" si="19">(AO7-AO39)*(1+$F25)</f>
        <v>1013956.7265210006</v>
      </c>
      <c r="AP8" s="28">
        <f t="shared" ref="AP8:AP35" si="20">(AP7-AP39)*(1+$F26)</f>
        <v>1009893.0726432363</v>
      </c>
      <c r="AQ8" s="28">
        <f t="shared" ref="AQ8:AQ35" si="21">(AQ7-AQ39)*(1+$F27)</f>
        <v>963515.57712683815</v>
      </c>
      <c r="AR8" s="28">
        <f t="shared" ref="AR8:AR35" si="22">(AR7-AR39)*(1+$F28)</f>
        <v>1096558.8915317643</v>
      </c>
      <c r="AS8" s="28">
        <f t="shared" ref="AS8:AS35" si="23">(AS7-AS39)*(1+$F29)</f>
        <v>1007046.8710188257</v>
      </c>
      <c r="AT8" s="28">
        <f t="shared" ref="AT8:AT35" si="24">(AT7-AT39)*(1+$F30)</f>
        <v>989715.35752021801</v>
      </c>
      <c r="AU8" s="28">
        <f t="shared" ref="AU8:AU35" si="25">(AU7-AU39)*(1+$F31)</f>
        <v>1035434.8431941029</v>
      </c>
      <c r="AV8" s="28">
        <f t="shared" ref="AV8:AV35" si="26">(AV7-AV39)*(1+$F32)</f>
        <v>1079504.7821760371</v>
      </c>
      <c r="AW8" s="28">
        <f t="shared" ref="AW8:AW35" si="27">(AW7-AW39)*(1+$F33)</f>
        <v>893546.25450584828</v>
      </c>
      <c r="AX8" s="28">
        <f t="shared" ref="AX8:AX35" si="28">(AX7-AX39)*(1+$F34)</f>
        <v>894775.82381195528</v>
      </c>
      <c r="AY8" s="28">
        <f t="shared" ref="AY8:AY35" si="29">(AY7-AY39)*(1+$F35)</f>
        <v>1073926.3946585597</v>
      </c>
      <c r="AZ8" s="28">
        <f t="shared" ref="AZ8:AZ35" si="30">(AZ7-AZ39)*(1+$F36)</f>
        <v>909521.34631595807</v>
      </c>
      <c r="BA8" s="28">
        <f t="shared" ref="BA8:BA35" si="31">(BA7-BA39)*(1+$F37)</f>
        <v>860094.04626836581</v>
      </c>
      <c r="BB8" s="28">
        <f t="shared" ref="BB8:BB35" si="32">(BB7-BB39)*(1+$F38)</f>
        <v>998641.90263919625</v>
      </c>
      <c r="BC8" s="28">
        <f t="shared" ref="BC8:BC35" si="33">(BC7-BC39)*(1+$F39)</f>
        <v>1098024.4405797403</v>
      </c>
      <c r="BD8" s="28">
        <f t="shared" ref="BD8:BD35" si="34">(BD7-BD39)*(1+$F40)</f>
        <v>962703.41927582037</v>
      </c>
      <c r="BE8" s="28">
        <f t="shared" ref="BE8:BE35" si="35">(BE7-BE39)*(1+$F41)</f>
        <v>830931.18862823979</v>
      </c>
      <c r="BF8" s="28">
        <f t="shared" ref="BF8:BF35" si="36">(BF7-BF39)*(1+$F42)</f>
        <v>970800.56359762256</v>
      </c>
      <c r="BG8" s="28">
        <f t="shared" ref="BG8:BG35" si="37">(BG7-BG39)*(1+$F43)</f>
        <v>992113.82228974183</v>
      </c>
      <c r="BH8" s="28">
        <f t="shared" ref="BH8:BH35" si="38">(BH7-BH39)*(1+$F44)</f>
        <v>949405.45531219733</v>
      </c>
      <c r="BI8" s="28">
        <f t="shared" ref="BI8:BI35" si="39">(BI7-BI39)*(1+$F45)</f>
        <v>1025159.9885107552</v>
      </c>
      <c r="BJ8" s="28">
        <f t="shared" ref="BJ8:BJ35" si="40">(BJ7-BJ39)*(1+$F46)</f>
        <v>907928.0288080601</v>
      </c>
      <c r="BK8" s="28">
        <f t="shared" ref="BK8:BK35" si="41">(BK7-BK39)*(1+$F47)</f>
        <v>872887.63157629326</v>
      </c>
      <c r="BL8" s="28">
        <f t="shared" ref="BL8:BL35" si="42">(BL7-BL39)*(1+$F48)</f>
        <v>904649.45126901346</v>
      </c>
      <c r="BM8" s="28">
        <f t="shared" ref="BM8:BM35" si="43">(BM7-BM39)*(1+$F49)</f>
        <v>1000474.1341010985</v>
      </c>
      <c r="BN8" s="28">
        <f t="shared" ref="BN8:BN35" si="44">(BN7-BN39)*(1+$F50)</f>
        <v>935850.78899429902</v>
      </c>
      <c r="BO8" s="28">
        <f t="shared" ref="BO8:BO35" si="45">(BO7-BO39)*(1+$F51)</f>
        <v>664038.16215732391</v>
      </c>
      <c r="BP8" s="28">
        <f t="shared" ref="BP8:BP35" si="46">(BP7-BP39)*(1+$F52)</f>
        <v>664591.1847731031</v>
      </c>
      <c r="BQ8" s="28">
        <f t="shared" ref="BQ8:BQ35" si="47">(BQ7-BQ39)*(1+$F53)</f>
        <v>772775.12725523044</v>
      </c>
      <c r="BR8" s="28">
        <f t="shared" ref="BR8:BR35" si="48">(BR7-BR39)*(1+$F54)</f>
        <v>824830.90186469187</v>
      </c>
      <c r="BS8" s="28">
        <f t="shared" ref="BS8:BS35" si="49">(BS7-BS39)*(1+$F55)</f>
        <v>1120182.8453264518</v>
      </c>
      <c r="BT8" s="28">
        <f t="shared" ref="BT8:BT35" si="50">(BT7-BT39)*(1+$F56)</f>
        <v>1278559.2773129225</v>
      </c>
      <c r="BU8" s="28">
        <f t="shared" ref="BU8:BU35" si="51">(BU7-BU39)*(1+$F57)</f>
        <v>1057871.7836632591</v>
      </c>
      <c r="BV8" s="28">
        <f t="shared" ref="BV8:BV35" si="52">(BV7-BV39)*(1+$F58)</f>
        <v>1056203.3399569318</v>
      </c>
      <c r="BW8" s="28">
        <f t="shared" ref="BW8:BW35" si="53">(BW7-BW39)*(1+$F59)</f>
        <v>1112384.9499045976</v>
      </c>
      <c r="BX8" s="28">
        <f t="shared" ref="BX8:BX35" si="54">(BX7-BX39)*(1+$F60)</f>
        <v>1088379.0860294621</v>
      </c>
      <c r="BY8" s="28">
        <f t="shared" ref="BY8:BY35" si="55">(BY7-BY39)*(1+$F61)</f>
        <v>1166490.2400628475</v>
      </c>
      <c r="BZ8" s="28">
        <f t="shared" ref="BZ8:BZ35" si="56">(BZ7-BZ39)*(1+$F62)</f>
        <v>1251070.9300486064</v>
      </c>
      <c r="CA8" s="28">
        <f t="shared" ref="CA8:CA35" si="57">(CA7-CA39)*(1+$F63)</f>
        <v>1081053.0057659361</v>
      </c>
      <c r="CB8" s="28">
        <f t="shared" ref="CB8:CB35" si="58">(CB7-CB39)*(1+$F64)</f>
        <v>919289.03883984732</v>
      </c>
      <c r="CC8" s="28">
        <f t="shared" ref="CC8:CC35" si="59">(CC7-CC39)*(1+$F65)</f>
        <v>861675.20106691204</v>
      </c>
      <c r="CD8" s="28">
        <f t="shared" ref="CD8:CD35" si="60">(CD7-CD39)*(1+$F66)</f>
        <v>966830.14543492417</v>
      </c>
      <c r="CE8" s="28">
        <f t="shared" ref="CE8:CE35" si="61">(CE7-CE39)*(1+$F67)</f>
        <v>1231095.4817285079</v>
      </c>
      <c r="CF8" s="28">
        <f t="shared" ref="CF8:CF35" si="62">(CF7-CF39)*(1+$F68)</f>
        <v>1065273.727330751</v>
      </c>
      <c r="CG8" s="28">
        <f t="shared" ref="CG8:CG35" si="63">(CG7-CG39)*(1+$F69)</f>
        <v>1063753.9312791738</v>
      </c>
      <c r="CH8" s="28">
        <f t="shared" ref="CH8:CH35" si="64">(CH7-CH39)*(1+$F70)</f>
        <v>1199566.1058908904</v>
      </c>
      <c r="CI8" s="28">
        <f t="shared" ref="CI8:CI35" si="65">(CI7-CI39)*(1+$F71)</f>
        <v>904649.91004140372</v>
      </c>
      <c r="CJ8" s="28">
        <f t="shared" ref="CJ8:CJ35" si="66">(CJ7-CJ39)*(1+$F72)</f>
        <v>902829.32258834853</v>
      </c>
      <c r="CK8" s="28">
        <f t="shared" ref="CK8:CK35" si="67">(CK7-CK39)*(1+$F73)</f>
        <v>1038929.9516624592</v>
      </c>
      <c r="CL8" s="28">
        <f t="shared" ref="CL8:CL35" si="68">(CL7-CL39)*(1+$F74)</f>
        <v>926061.58347971726</v>
      </c>
      <c r="CM8" s="28">
        <f t="shared" ref="CM8:CM35" si="69">(CM7-CM39)*(1+$F75)</f>
        <v>760702.74819959223</v>
      </c>
      <c r="CN8" s="28">
        <f t="shared" ref="CN8:CN35" si="70">(CN7-CN39)*(1+$F76)</f>
        <v>783638.52602717606</v>
      </c>
      <c r="CO8" s="28">
        <f t="shared" ref="CO8:CO35" si="71">(CO7-CO39)*(1+$F77)</f>
        <v>976613.65445691615</v>
      </c>
      <c r="CP8" s="28">
        <f t="shared" ref="CP8:CP35" si="72">(CP7-CP39)*(1+$F78)</f>
        <v>1027748.9064080216</v>
      </c>
      <c r="CQ8" s="28">
        <f t="shared" ref="CQ8:CQ35" si="73">(CQ7-CQ39)*(1+$F79)</f>
        <v>1096251.3380951635</v>
      </c>
      <c r="CR8" s="28">
        <f t="shared" ref="CR8:CR35" si="74">(CR7-CR39)*(1+$F80)</f>
        <v>842815.06735721324</v>
      </c>
      <c r="CS8" s="28">
        <f t="shared" ref="CS8:CS35" si="75">(CS7-CS39)*(1+$F81)</f>
        <v>680997.62901323917</v>
      </c>
      <c r="CT8" s="28">
        <f t="shared" ref="CT8:CT35" si="76">(CT7-CT39)*(1+$F82)</f>
        <v>866472.90281066438</v>
      </c>
      <c r="CU8" s="28">
        <f t="shared" ref="CU8:CU35" si="77">(CU7-CU39)*(1+$F83)</f>
        <v>1035842.066606183</v>
      </c>
      <c r="CV8" s="28">
        <f t="shared" ref="CV8:CV35" si="78">(CV7-CV39)*(1+$F84)</f>
        <v>1030890.1253586288</v>
      </c>
      <c r="CW8" s="28">
        <f t="shared" ref="CW8:CW35" si="79">(CW7-CW39)*(1+$F85)</f>
        <v>977606.97022790823</v>
      </c>
      <c r="CX8" s="28">
        <f t="shared" ref="CX8:CX35" si="80">(CX7-CX39)*(1+$F86)</f>
        <v>994838.23187840125</v>
      </c>
      <c r="CY8" s="28">
        <f t="shared" ref="CY8:CY35" si="81">(CY7-CY39)*(1+$F87)</f>
        <v>990742.12749770272</v>
      </c>
      <c r="CZ8" s="28">
        <f t="shared" ref="CZ8:CZ35" si="82">(CZ7-CZ39)*(1+$F88)</f>
        <v>1106951.7907898584</v>
      </c>
      <c r="DA8" s="28">
        <f t="shared" ref="DA8:DA35" si="83">(DA7-DA39)*(1+$F89)</f>
        <v>1172069.4718585936</v>
      </c>
      <c r="DB8" s="28">
        <f t="shared" ref="DB8:DB35" si="84">(DB7-DB39)*(1+$F90)</f>
        <v>977035.60471805464</v>
      </c>
      <c r="DC8" s="28">
        <f t="shared" ref="DC8:DC35" si="85">(DC7-DC39)*(1+$F91)</f>
        <v>879049.58256720938</v>
      </c>
      <c r="DD8" s="28">
        <f t="shared" ref="DD8:DD35" si="86">(DD7-DD39)*(1+$F92)</f>
        <v>980091.72426264209</v>
      </c>
      <c r="DE8" s="28">
        <f t="shared" ref="DE8:DE35" si="87">(DE7-DE39)*(1+$F93)</f>
        <v>998961.24981270381</v>
      </c>
      <c r="DF8" s="28">
        <f t="shared" ref="DF8:DF35" si="88">(DF7-DF39)*(1+$F94)</f>
        <v>984048.96716411575</v>
      </c>
      <c r="DG8" s="28">
        <f t="shared" ref="DG8:DG35" si="89">(DG7-DG39)*(1+$F95)</f>
        <v>1046752.4138636062</v>
      </c>
      <c r="DH8" s="28">
        <f t="shared" ref="DH8:DH35" si="90">(DH7-DH39)*(1+$F96)</f>
        <v>985060.17260071286</v>
      </c>
      <c r="DI8" s="28">
        <f t="shared" ref="DI8:DI35" si="91">(DI7-DI39)*(1+$F97)</f>
        <v>978302.38672121149</v>
      </c>
      <c r="DJ8" s="28">
        <f t="shared" ref="DJ8:DJ35" si="92">(DJ7-DJ39)*(1+$F98)</f>
        <v>1031006.2210491783</v>
      </c>
      <c r="DK8" s="28">
        <f t="shared" ref="DK8:DK35" si="93">(DK7-DK39)*(1+$F99)</f>
        <v>994293.91342605324</v>
      </c>
      <c r="DL8" s="28">
        <f t="shared" ref="DL8:DL35" si="94">(DL7-DL39)*(1+$F100)</f>
        <v>906723.77608034434</v>
      </c>
      <c r="DM8" s="28">
        <f t="shared" ref="DM8:DM35" si="95">(DM7-DM39)*(1+$F101)</f>
        <v>887186.20261584572</v>
      </c>
      <c r="DN8" s="28">
        <f t="shared" ref="DN8:DN35" si="96">(DN7-DN39)*(1+$F102)</f>
        <v>911538.14539188158</v>
      </c>
      <c r="DO8" s="28">
        <f t="shared" ref="DO8:DO35" si="97">(DO7-DO39)*(1+$F103)</f>
        <v>797148.53848318523</v>
      </c>
      <c r="DP8" s="28">
        <f t="shared" ref="DP8:DP35" si="98">(DP7-DP39)*(1+$F104)</f>
        <v>871210.06869000779</v>
      </c>
      <c r="DQ8" s="28">
        <f t="shared" ref="DQ8:DQ35" si="99">(DQ7-DQ39)*(1+$F105)</f>
        <v>1060462.6551142966</v>
      </c>
      <c r="DR8" s="28">
        <f t="shared" ref="DR8:DR35" si="100">(DR7-DR39)*(1+$F106)</f>
        <v>1004943.7564894445</v>
      </c>
      <c r="DS8" s="28">
        <f t="shared" ref="DS8:DS35" si="101">(DS7-DS39)*(1+$F107)</f>
        <v>826877.39414769516</v>
      </c>
      <c r="DT8" s="28">
        <f t="shared" ref="DT8:DT35" si="102">(DT7-DT39)*(1+$F108)</f>
        <v>676871.49921125686</v>
      </c>
      <c r="DU8" s="28">
        <f t="shared" ref="DU8:DU35" si="103">(DU7-DU39)*(1+$F109)</f>
        <v>849771.97462760704</v>
      </c>
      <c r="DV8" s="28">
        <f t="shared" ref="DV8:DV35" si="104">(DV7-DV39)*(1+$F110)</f>
        <v>1058738.6241082158</v>
      </c>
      <c r="DW8" s="28">
        <f t="shared" ref="DW8:DW35" si="105">(DW7-DW39)*(1+$F111)</f>
        <v>881655.01504865813</v>
      </c>
      <c r="DX8" s="28">
        <f t="shared" ref="DX8:DX35" si="106">(DX7-DX39)*(1+$F112)</f>
        <v>807540.46360386536</v>
      </c>
      <c r="DY8" s="28">
        <f t="shared" ref="DY8:DY35" si="107">(DY7-DY39)*(1+$F113)</f>
        <v>810373.24320449785</v>
      </c>
      <c r="DZ8" s="28">
        <f t="shared" ref="DZ8:DZ35" si="108">(DZ7-DZ39)*(1+$F114)</f>
        <v>816860.36002996145</v>
      </c>
      <c r="EA8" s="28">
        <f t="shared" ref="EA8:EA35" si="109">(EA7-EA39)*(1+$F115)</f>
        <v>810328.32558915764</v>
      </c>
      <c r="EB8" s="28">
        <f t="shared" ref="EB8:EB35" si="110">(EB7-EB39)*(1+$F116)</f>
        <v>1105495.0095299245</v>
      </c>
      <c r="EC8" s="28">
        <f t="shared" ref="EC8:EC35" si="111">(EC7-EC39)*(1+$F117)</f>
        <v>1270269.5528595068</v>
      </c>
      <c r="ED8" s="28">
        <f t="shared" ref="ED8:ED35" si="112">(ED7-ED39)*(1+$F118)</f>
        <v>1032899.6705895686</v>
      </c>
      <c r="EE8" s="28">
        <f t="shared" ref="EE8:EE35" si="113">(EE7-EE39)*(1+$F119)</f>
        <v>1198249.7615973931</v>
      </c>
      <c r="EF8" s="28">
        <f t="shared" ref="EF8:EF35" si="114">(EF7-EF39)*(1+$F120)</f>
        <v>1377573.589001392</v>
      </c>
      <c r="EG8" s="28">
        <f t="shared" ref="EG8:EG35" si="115">(EG7-EG39)*(1+$F121)</f>
        <v>1056889.4554015964</v>
      </c>
      <c r="EH8" s="28">
        <f t="shared" ref="EH8:EH35" si="116">(EH7-EH39)*(1+$F122)</f>
        <v>891465.12887433218</v>
      </c>
      <c r="EI8" s="28">
        <f t="shared" ref="EI8:EI35" si="117">(EI7-EI39)*(1+$F123)</f>
        <v>1067342.9862157442</v>
      </c>
      <c r="EJ8" s="28">
        <f t="shared" ref="EJ8:EJ35" si="118">(EJ7-EJ39)*(1+$F124)</f>
        <v>1016385.2720162352</v>
      </c>
      <c r="EK8" s="28">
        <f t="shared" ref="EK8:EK35" si="119">(EK7-EK39)*(1+$F125)</f>
        <v>1075889.7389881606</v>
      </c>
      <c r="EL8" s="28">
        <f t="shared" ref="EL8:EL34" si="120">(EL7-EL39)*(1+$F126)</f>
        <v>1137336.3205089041</v>
      </c>
      <c r="EM8" s="28">
        <f t="shared" ref="EM8:EM35" si="121">(EM7-EM39)*(1+$F127)</f>
        <v>1050656.9506087531</v>
      </c>
    </row>
    <row r="9" spans="5:171">
      <c r="E9" s="25">
        <v>1875</v>
      </c>
      <c r="F9" s="26">
        <v>0.14325016515668204</v>
      </c>
      <c r="G9" s="27"/>
      <c r="H9" s="25">
        <v>4</v>
      </c>
      <c r="V9" s="28">
        <f t="shared" si="0"/>
        <v>1033781.1202094457</v>
      </c>
      <c r="W9" s="28">
        <f t="shared" si="1"/>
        <v>1111916.3188230346</v>
      </c>
      <c r="X9" s="28">
        <f t="shared" si="2"/>
        <v>1221309.0547329576</v>
      </c>
      <c r="Y9" s="28">
        <f t="shared" si="3"/>
        <v>1105858.0887095002</v>
      </c>
      <c r="Z9" s="28">
        <f t="shared" si="4"/>
        <v>1171918.5658960317</v>
      </c>
      <c r="AA9" s="28">
        <f t="shared" si="5"/>
        <v>1247891.9372834826</v>
      </c>
      <c r="AB9" s="28">
        <f t="shared" si="6"/>
        <v>1278767.9052430696</v>
      </c>
      <c r="AC9" s="28">
        <f t="shared" si="7"/>
        <v>1262196.7258960204</v>
      </c>
      <c r="AD9" s="28">
        <f t="shared" si="8"/>
        <v>987863.75950907846</v>
      </c>
      <c r="AE9" s="28">
        <f t="shared" si="9"/>
        <v>1039125.9681927389</v>
      </c>
      <c r="AF9" s="28">
        <f t="shared" si="10"/>
        <v>937739.90575042402</v>
      </c>
      <c r="AG9" s="28">
        <f t="shared" si="11"/>
        <v>1081893.7736387246</v>
      </c>
      <c r="AH9" s="28">
        <f t="shared" si="12"/>
        <v>1205595.7054322539</v>
      </c>
      <c r="AI9" s="28">
        <f t="shared" si="13"/>
        <v>1169990.4486336615</v>
      </c>
      <c r="AJ9" s="28">
        <f t="shared" si="14"/>
        <v>1029358.3693128508</v>
      </c>
      <c r="AK9" s="28">
        <f t="shared" si="15"/>
        <v>960179.78654334834</v>
      </c>
      <c r="AL9" s="28">
        <f t="shared" si="16"/>
        <v>1001507.5951048789</v>
      </c>
      <c r="AM9" s="28">
        <f t="shared" si="17"/>
        <v>1000716.8246816945</v>
      </c>
      <c r="AN9" s="28">
        <f t="shared" si="18"/>
        <v>1059532.0204288557</v>
      </c>
      <c r="AO9" s="28">
        <f t="shared" si="19"/>
        <v>925752.72251955105</v>
      </c>
      <c r="AP9" s="28">
        <f t="shared" si="20"/>
        <v>1061992.4819802744</v>
      </c>
      <c r="AQ9" s="28">
        <f t="shared" si="21"/>
        <v>1001169.3326613843</v>
      </c>
      <c r="AR9" s="28">
        <f t="shared" si="22"/>
        <v>1058999.4475598952</v>
      </c>
      <c r="AS9" s="28">
        <f t="shared" si="23"/>
        <v>1028392.9886924914</v>
      </c>
      <c r="AT9" s="28">
        <f t="shared" si="24"/>
        <v>999969.02619165741</v>
      </c>
      <c r="AU9" s="28">
        <f t="shared" si="25"/>
        <v>1102386.7718557247</v>
      </c>
      <c r="AV9" s="28">
        <f t="shared" si="26"/>
        <v>902803.59012936009</v>
      </c>
      <c r="AW9" s="28">
        <f t="shared" si="27"/>
        <v>952632.64359909075</v>
      </c>
      <c r="AX9" s="28">
        <f t="shared" si="28"/>
        <v>898138.31364234013</v>
      </c>
      <c r="AY9" s="28">
        <f t="shared" si="29"/>
        <v>969664.09985114471</v>
      </c>
      <c r="AZ9" s="28">
        <f t="shared" si="30"/>
        <v>863326.20499101793</v>
      </c>
      <c r="BA9" s="28">
        <f t="shared" si="31"/>
        <v>901688.61330961483</v>
      </c>
      <c r="BB9" s="28">
        <f t="shared" si="32"/>
        <v>1042255.112662066</v>
      </c>
      <c r="BC9" s="28">
        <f t="shared" si="33"/>
        <v>1009260.2255781551</v>
      </c>
      <c r="BD9" s="28">
        <f t="shared" si="34"/>
        <v>867220.04887776752</v>
      </c>
      <c r="BE9" s="28">
        <f t="shared" si="35"/>
        <v>892321.11745219631</v>
      </c>
      <c r="BF9" s="28">
        <f t="shared" si="36"/>
        <v>893713.45341811271</v>
      </c>
      <c r="BG9" s="28">
        <f t="shared" si="37"/>
        <v>1019548.3674141141</v>
      </c>
      <c r="BH9" s="28">
        <f t="shared" si="38"/>
        <v>943756.4294799543</v>
      </c>
      <c r="BI9" s="28">
        <f t="shared" si="39"/>
        <v>933034.61629469495</v>
      </c>
      <c r="BJ9" s="28">
        <f t="shared" si="40"/>
        <v>867693.89190286968</v>
      </c>
      <c r="BK9" s="28">
        <f t="shared" si="41"/>
        <v>823353.68440604617</v>
      </c>
      <c r="BL9" s="28">
        <f t="shared" si="42"/>
        <v>956138.88724858034</v>
      </c>
      <c r="BM9" s="28">
        <f t="shared" si="43"/>
        <v>882743.85762723908</v>
      </c>
      <c r="BN9" s="28">
        <f t="shared" si="44"/>
        <v>701832.85753952619</v>
      </c>
      <c r="BO9" s="28">
        <f t="shared" si="45"/>
        <v>586385.76070611691</v>
      </c>
      <c r="BP9" s="28">
        <f t="shared" si="46"/>
        <v>579535.73601177277</v>
      </c>
      <c r="BQ9" s="28">
        <f t="shared" si="47"/>
        <v>728375.45100193948</v>
      </c>
      <c r="BR9" s="28">
        <f t="shared" si="48"/>
        <v>976820.04307003366</v>
      </c>
      <c r="BS9" s="28">
        <f t="shared" si="49"/>
        <v>1205099.8503966283</v>
      </c>
      <c r="BT9" s="28">
        <f t="shared" si="50"/>
        <v>1252802.676214515</v>
      </c>
      <c r="BU9" s="28">
        <f t="shared" si="51"/>
        <v>1136270.2904092236</v>
      </c>
      <c r="BV9" s="28">
        <f t="shared" si="52"/>
        <v>1089975.9338104983</v>
      </c>
      <c r="BW9" s="28">
        <f t="shared" si="53"/>
        <v>1169038.4782506737</v>
      </c>
      <c r="BX9" s="28">
        <f t="shared" si="54"/>
        <v>1203789.3089271805</v>
      </c>
      <c r="BY9" s="28">
        <f t="shared" si="55"/>
        <v>1314787.7057965517</v>
      </c>
      <c r="BZ9" s="28">
        <f t="shared" si="56"/>
        <v>1195686.3811782214</v>
      </c>
      <c r="CA9" s="28">
        <f t="shared" si="57"/>
        <v>1036159.4849478037</v>
      </c>
      <c r="CB9" s="28">
        <f t="shared" si="58"/>
        <v>823529.08869418269</v>
      </c>
      <c r="CC9" s="28">
        <f t="shared" si="59"/>
        <v>926680.02418261021</v>
      </c>
      <c r="CD9" s="28">
        <f t="shared" si="60"/>
        <v>1102855.4647435853</v>
      </c>
      <c r="CE9" s="28">
        <f t="shared" si="61"/>
        <v>1145638.034124302</v>
      </c>
      <c r="CF9" s="28">
        <f t="shared" si="62"/>
        <v>1213415.6571276183</v>
      </c>
      <c r="CG9" s="28">
        <f t="shared" si="63"/>
        <v>1116297.2943621362</v>
      </c>
      <c r="CH9" s="28">
        <f t="shared" si="64"/>
        <v>1030454.7431333642</v>
      </c>
      <c r="CI9" s="28">
        <f t="shared" si="65"/>
        <v>947423.92995366314</v>
      </c>
      <c r="CJ9" s="28">
        <f t="shared" si="66"/>
        <v>892464.60967552091</v>
      </c>
      <c r="CK9" s="28">
        <f t="shared" si="67"/>
        <v>969847.99872396013</v>
      </c>
      <c r="CL9" s="28">
        <f t="shared" si="68"/>
        <v>751969.68492858147</v>
      </c>
      <c r="CM9" s="28">
        <f t="shared" si="69"/>
        <v>731531.760129072</v>
      </c>
      <c r="CN9" s="28">
        <f t="shared" si="70"/>
        <v>793018.38575296267</v>
      </c>
      <c r="CO9" s="28">
        <f t="shared" si="71"/>
        <v>988337.38704743655</v>
      </c>
      <c r="CP9" s="28">
        <f t="shared" si="72"/>
        <v>1109373.0561246083</v>
      </c>
      <c r="CQ9" s="28">
        <f t="shared" si="73"/>
        <v>852932.61837430613</v>
      </c>
      <c r="CR9" s="28">
        <f t="shared" si="74"/>
        <v>735082.680411143</v>
      </c>
      <c r="CS9" s="28">
        <f t="shared" si="75"/>
        <v>674154.70892727945</v>
      </c>
      <c r="CT9" s="28">
        <f t="shared" si="76"/>
        <v>903436.10632292053</v>
      </c>
      <c r="CU9" s="28">
        <f t="shared" si="77"/>
        <v>1020531.3539845555</v>
      </c>
      <c r="CV9" s="28">
        <f t="shared" si="78"/>
        <v>1019311.0850113229</v>
      </c>
      <c r="CW9" s="28">
        <f t="shared" si="79"/>
        <v>980133.59420790861</v>
      </c>
      <c r="CX9" s="28">
        <f t="shared" si="80"/>
        <v>979614.03267374577</v>
      </c>
      <c r="CY9" s="28">
        <f t="shared" si="81"/>
        <v>1109812.7062952605</v>
      </c>
      <c r="CZ9" s="28">
        <f t="shared" si="82"/>
        <v>1154133.0691857906</v>
      </c>
      <c r="DA9" s="28">
        <f t="shared" si="83"/>
        <v>1094458.8894767521</v>
      </c>
      <c r="DB9" s="28">
        <f t="shared" si="84"/>
        <v>916517.05262689234</v>
      </c>
      <c r="DC9" s="28">
        <f t="shared" si="85"/>
        <v>915193.27640269813</v>
      </c>
      <c r="DD9" s="28">
        <f t="shared" si="86"/>
        <v>937084.60156989121</v>
      </c>
      <c r="DE9" s="28">
        <f t="shared" si="87"/>
        <v>1024509.8982579423</v>
      </c>
      <c r="DF9" s="28">
        <f t="shared" si="88"/>
        <v>1000820.1726482917</v>
      </c>
      <c r="DG9" s="28">
        <f t="shared" si="89"/>
        <v>1010253.2980116335</v>
      </c>
      <c r="DH9" s="28">
        <f t="shared" si="90"/>
        <v>994975.6528907239</v>
      </c>
      <c r="DI9" s="28">
        <f t="shared" si="91"/>
        <v>995056.15777941083</v>
      </c>
      <c r="DJ9" s="28">
        <f t="shared" si="92"/>
        <v>1004302.3392819325</v>
      </c>
      <c r="DK9" s="28">
        <f t="shared" si="93"/>
        <v>922251.73835833604</v>
      </c>
      <c r="DL9" s="28">
        <f t="shared" si="94"/>
        <v>864207.37380133441</v>
      </c>
      <c r="DM9" s="28">
        <f t="shared" si="95"/>
        <v>845492.09023204772</v>
      </c>
      <c r="DN9" s="28">
        <f t="shared" si="96"/>
        <v>759770.1341307743</v>
      </c>
      <c r="DO9" s="28">
        <f t="shared" si="97"/>
        <v>830266.76906839944</v>
      </c>
      <c r="DP9" s="28">
        <f t="shared" si="98"/>
        <v>883899.21781110123</v>
      </c>
      <c r="DQ9" s="28">
        <f t="shared" si="99"/>
        <v>1046695.0204582877</v>
      </c>
      <c r="DR9" s="28">
        <f t="shared" si="100"/>
        <v>838920.83916317578</v>
      </c>
      <c r="DS9" s="28">
        <f t="shared" si="101"/>
        <v>668083.90120838222</v>
      </c>
      <c r="DT9" s="28">
        <f t="shared" si="102"/>
        <v>709384.39434886817</v>
      </c>
      <c r="DU9" s="28">
        <f t="shared" si="103"/>
        <v>855418.51229744765</v>
      </c>
      <c r="DV9" s="28">
        <f t="shared" si="104"/>
        <v>924004.49657540151</v>
      </c>
      <c r="DW9" s="28">
        <f t="shared" si="105"/>
        <v>812906.38267840061</v>
      </c>
      <c r="DX9" s="28">
        <f t="shared" si="106"/>
        <v>707245.87124235521</v>
      </c>
      <c r="DY9" s="28">
        <f t="shared" si="107"/>
        <v>753164.20719127229</v>
      </c>
      <c r="DZ9" s="28">
        <f t="shared" si="108"/>
        <v>709687.48744309915</v>
      </c>
      <c r="EA9" s="28">
        <f t="shared" si="109"/>
        <v>1027451.5840553264</v>
      </c>
      <c r="EB9" s="28">
        <f t="shared" si="110"/>
        <v>1103608.953813436</v>
      </c>
      <c r="EC9" s="28">
        <f t="shared" si="111"/>
        <v>1309659.7628447469</v>
      </c>
      <c r="ED9" s="28">
        <f t="shared" si="112"/>
        <v>1196205.4594583877</v>
      </c>
      <c r="EE9" s="28">
        <f t="shared" si="113"/>
        <v>1420291.2254422044</v>
      </c>
      <c r="EF9" s="28">
        <f t="shared" si="114"/>
        <v>1223988.1303028848</v>
      </c>
      <c r="EG9" s="28">
        <f t="shared" si="115"/>
        <v>1056657.9196644444</v>
      </c>
      <c r="EH9" s="28">
        <f t="shared" si="116"/>
        <v>948345.08771116275</v>
      </c>
      <c r="EI9" s="28">
        <f t="shared" si="117"/>
        <v>1016162.6096441357</v>
      </c>
      <c r="EJ9" s="28">
        <f t="shared" si="118"/>
        <v>1144536.9155119234</v>
      </c>
      <c r="EK9" s="28">
        <f t="shared" si="119"/>
        <v>1082799.6795940716</v>
      </c>
      <c r="EL9" s="28">
        <f t="shared" si="120"/>
        <v>1183129.7625214867</v>
      </c>
      <c r="EM9" s="28">
        <f t="shared" si="121"/>
        <v>927362.48358347861</v>
      </c>
    </row>
    <row r="10" spans="5:171">
      <c r="E10" s="25">
        <v>1876</v>
      </c>
      <c r="F10" s="26">
        <v>-2.0542556316669139E-2</v>
      </c>
      <c r="G10" s="27"/>
      <c r="H10" s="25">
        <v>5</v>
      </c>
      <c r="V10" s="28">
        <f t="shared" si="0"/>
        <v>1129085.2466291797</v>
      </c>
      <c r="W10" s="28">
        <f t="shared" si="1"/>
        <v>1204292.6591281141</v>
      </c>
      <c r="X10" s="28">
        <f t="shared" si="2"/>
        <v>1133260.6530263869</v>
      </c>
      <c r="Y10" s="28">
        <f t="shared" si="3"/>
        <v>1279957.5627149716</v>
      </c>
      <c r="Z10" s="28">
        <f t="shared" si="4"/>
        <v>1351564.9280571798</v>
      </c>
      <c r="AA10" s="28">
        <f t="shared" si="5"/>
        <v>1186577.0959028977</v>
      </c>
      <c r="AB10" s="28">
        <f t="shared" si="6"/>
        <v>1460909.1902831676</v>
      </c>
      <c r="AC10" s="28">
        <f t="shared" si="7"/>
        <v>1139295.8947026641</v>
      </c>
      <c r="AD10" s="28">
        <f t="shared" si="8"/>
        <v>988068.78767045576</v>
      </c>
      <c r="AE10" s="28">
        <f t="shared" si="9"/>
        <v>1071306.8734280313</v>
      </c>
      <c r="AF10" s="28">
        <f t="shared" si="10"/>
        <v>976549.14604216267</v>
      </c>
      <c r="AG10" s="28">
        <f t="shared" si="11"/>
        <v>1205845.9232061827</v>
      </c>
      <c r="AH10" s="28">
        <f t="shared" si="12"/>
        <v>1206224.122804235</v>
      </c>
      <c r="AI10" s="28">
        <f t="shared" si="13"/>
        <v>1071959.3251386625</v>
      </c>
      <c r="AJ10" s="28">
        <f t="shared" si="14"/>
        <v>1070187.2118684652</v>
      </c>
      <c r="AK10" s="28">
        <f t="shared" si="15"/>
        <v>1002029.6314459996</v>
      </c>
      <c r="AL10" s="28">
        <f t="shared" si="16"/>
        <v>916868.79435079778</v>
      </c>
      <c r="AM10" s="28">
        <f t="shared" si="17"/>
        <v>1101557.6815925182</v>
      </c>
      <c r="AN10" s="28">
        <f t="shared" si="18"/>
        <v>966102.04917547246</v>
      </c>
      <c r="AO10" s="28">
        <f t="shared" si="19"/>
        <v>972242.01925388095</v>
      </c>
      <c r="AP10" s="28">
        <f t="shared" si="20"/>
        <v>1102055.7881784323</v>
      </c>
      <c r="AQ10" s="28">
        <f t="shared" si="21"/>
        <v>965616.43880210235</v>
      </c>
      <c r="AR10" s="28">
        <f t="shared" si="22"/>
        <v>1080036.6572962529</v>
      </c>
      <c r="AS10" s="28">
        <f t="shared" si="23"/>
        <v>1037692.5185560168</v>
      </c>
      <c r="AT10" s="28">
        <f t="shared" si="24"/>
        <v>1063239.5081381307</v>
      </c>
      <c r="AU10" s="28">
        <f t="shared" si="25"/>
        <v>920737.94176670013</v>
      </c>
      <c r="AV10" s="28">
        <f t="shared" si="26"/>
        <v>961247.08945347404</v>
      </c>
      <c r="AW10" s="28">
        <f t="shared" si="27"/>
        <v>954965.71776220761</v>
      </c>
      <c r="AX10" s="28">
        <f t="shared" si="28"/>
        <v>809885.01521936746</v>
      </c>
      <c r="AY10" s="28">
        <f t="shared" si="29"/>
        <v>919214.11353450606</v>
      </c>
      <c r="AZ10" s="28">
        <f t="shared" si="30"/>
        <v>903896.92143449851</v>
      </c>
      <c r="BA10" s="28">
        <f t="shared" si="31"/>
        <v>939840.54010296252</v>
      </c>
      <c r="BB10" s="28">
        <f t="shared" si="32"/>
        <v>956750.11967842968</v>
      </c>
      <c r="BC10" s="28">
        <f t="shared" si="33"/>
        <v>907973.75065783493</v>
      </c>
      <c r="BD10" s="28">
        <f t="shared" si="34"/>
        <v>930076.69010408781</v>
      </c>
      <c r="BE10" s="28">
        <f t="shared" si="35"/>
        <v>820394.58778192743</v>
      </c>
      <c r="BF10" s="28">
        <f t="shared" si="36"/>
        <v>917229.40395056643</v>
      </c>
      <c r="BG10" s="28">
        <f t="shared" si="37"/>
        <v>1012160.474531288</v>
      </c>
      <c r="BH10" s="28">
        <f t="shared" si="38"/>
        <v>857826.33006257657</v>
      </c>
      <c r="BI10" s="28">
        <f t="shared" si="39"/>
        <v>890525.19936641993</v>
      </c>
      <c r="BJ10" s="28">
        <f t="shared" si="40"/>
        <v>817387.46542175231</v>
      </c>
      <c r="BK10" s="28">
        <f t="shared" si="41"/>
        <v>869081.35092708981</v>
      </c>
      <c r="BL10" s="28">
        <f t="shared" si="42"/>
        <v>842525.70705768059</v>
      </c>
      <c r="BM10" s="28">
        <f t="shared" si="43"/>
        <v>661142.58257122315</v>
      </c>
      <c r="BN10" s="28">
        <f t="shared" si="44"/>
        <v>618952.6308447998</v>
      </c>
      <c r="BO10" s="28">
        <f t="shared" si="45"/>
        <v>510672.41617333051</v>
      </c>
      <c r="BP10" s="28">
        <f t="shared" si="46"/>
        <v>545526.34107396146</v>
      </c>
      <c r="BQ10" s="28">
        <f t="shared" si="47"/>
        <v>861466.27224000765</v>
      </c>
      <c r="BR10" s="28">
        <f t="shared" si="48"/>
        <v>1049498.9707647343</v>
      </c>
      <c r="BS10" s="28">
        <f t="shared" si="49"/>
        <v>1179283.3773223737</v>
      </c>
      <c r="BT10" s="28">
        <f t="shared" si="50"/>
        <v>1343892.8096621123</v>
      </c>
      <c r="BU10" s="28">
        <f t="shared" si="51"/>
        <v>1171074.0671303303</v>
      </c>
      <c r="BV10" s="28">
        <f t="shared" si="52"/>
        <v>1143994.5365502469</v>
      </c>
      <c r="BW10" s="28">
        <f t="shared" si="53"/>
        <v>1291315.7253970893</v>
      </c>
      <c r="BX10" s="28">
        <f t="shared" si="54"/>
        <v>1355059.4423142059</v>
      </c>
      <c r="BY10" s="28">
        <f t="shared" si="55"/>
        <v>1254943.9350586939</v>
      </c>
      <c r="BZ10" s="28">
        <f t="shared" si="56"/>
        <v>1144538.0642514164</v>
      </c>
      <c r="CA10" s="28">
        <f t="shared" si="57"/>
        <v>927015.10088171938</v>
      </c>
      <c r="CB10" s="28">
        <f t="shared" si="58"/>
        <v>884501.3312498685</v>
      </c>
      <c r="CC10" s="28">
        <f t="shared" si="59"/>
        <v>1055678.2101364213</v>
      </c>
      <c r="CD10" s="28">
        <f t="shared" si="60"/>
        <v>1024961.6716399345</v>
      </c>
      <c r="CE10" s="28">
        <f t="shared" si="61"/>
        <v>1303254.2248029448</v>
      </c>
      <c r="CF10" s="28">
        <f t="shared" si="62"/>
        <v>1271691.0896313069</v>
      </c>
      <c r="CG10" s="28">
        <f t="shared" si="63"/>
        <v>957674.55467687617</v>
      </c>
      <c r="CH10" s="28">
        <f t="shared" si="64"/>
        <v>1077769.9435715063</v>
      </c>
      <c r="CI10" s="28">
        <f t="shared" si="65"/>
        <v>935326.06511956174</v>
      </c>
      <c r="CJ10" s="28">
        <f t="shared" si="66"/>
        <v>832035.29648699309</v>
      </c>
      <c r="CK10" s="28">
        <f t="shared" si="67"/>
        <v>786497.73829811951</v>
      </c>
      <c r="CL10" s="28">
        <f t="shared" si="68"/>
        <v>722190.66996225866</v>
      </c>
      <c r="CM10" s="28">
        <f t="shared" si="69"/>
        <v>739322.63594127004</v>
      </c>
      <c r="CN10" s="28">
        <f t="shared" si="70"/>
        <v>801491.69829810178</v>
      </c>
      <c r="CO10" s="28">
        <f t="shared" si="71"/>
        <v>1065440.3850293532</v>
      </c>
      <c r="CP10" s="28">
        <f t="shared" si="72"/>
        <v>862016.42371005076</v>
      </c>
      <c r="CQ10" s="28">
        <f t="shared" si="73"/>
        <v>742936.9564399746</v>
      </c>
      <c r="CR10" s="28">
        <f t="shared" si="74"/>
        <v>726747.42659953423</v>
      </c>
      <c r="CS10" s="28">
        <f t="shared" si="75"/>
        <v>701997.18401628663</v>
      </c>
      <c r="CT10" s="28">
        <f t="shared" si="76"/>
        <v>888921.86996666493</v>
      </c>
      <c r="CU10" s="28">
        <f t="shared" si="77"/>
        <v>1007752.906818628</v>
      </c>
      <c r="CV10" s="28">
        <f t="shared" si="78"/>
        <v>1020612.9453409088</v>
      </c>
      <c r="CW10" s="28">
        <f t="shared" si="79"/>
        <v>963875.9527933636</v>
      </c>
      <c r="CX10" s="28">
        <f t="shared" si="80"/>
        <v>1095916.3345903654</v>
      </c>
      <c r="CY10" s="28">
        <f t="shared" si="81"/>
        <v>1155607.1236525087</v>
      </c>
      <c r="CZ10" s="28">
        <f t="shared" si="82"/>
        <v>1076304.9150867066</v>
      </c>
      <c r="DA10" s="28">
        <f t="shared" si="83"/>
        <v>1025328.3185041373</v>
      </c>
      <c r="DB10" s="28">
        <f t="shared" si="84"/>
        <v>952957.07440609077</v>
      </c>
      <c r="DC10" s="28">
        <f t="shared" si="85"/>
        <v>873892.95866314054</v>
      </c>
      <c r="DD10" s="28">
        <f t="shared" si="86"/>
        <v>959797.59621110372</v>
      </c>
      <c r="DE10" s="28">
        <f t="shared" si="87"/>
        <v>1040612.0224385776</v>
      </c>
      <c r="DF10" s="28">
        <f t="shared" si="88"/>
        <v>964663.16608964466</v>
      </c>
      <c r="DG10" s="28">
        <f t="shared" si="89"/>
        <v>1019091.8070078486</v>
      </c>
      <c r="DH10" s="28">
        <f t="shared" si="90"/>
        <v>1010695.3603352029</v>
      </c>
      <c r="DI10" s="28">
        <f t="shared" si="91"/>
        <v>968019.53118045907</v>
      </c>
      <c r="DJ10" s="28">
        <f t="shared" si="92"/>
        <v>930320.33887891669</v>
      </c>
      <c r="DK10" s="28">
        <f t="shared" si="93"/>
        <v>877861.06175646128</v>
      </c>
      <c r="DL10" s="28">
        <f t="shared" si="94"/>
        <v>822519.26225921826</v>
      </c>
      <c r="DM10" s="28">
        <f t="shared" si="95"/>
        <v>703801.61531835038</v>
      </c>
      <c r="DN10" s="28">
        <f t="shared" si="96"/>
        <v>790303.59837857797</v>
      </c>
      <c r="DO10" s="28">
        <f t="shared" si="97"/>
        <v>841261.20024592255</v>
      </c>
      <c r="DP10" s="28">
        <f t="shared" si="98"/>
        <v>871286.26589757507</v>
      </c>
      <c r="DQ10" s="28">
        <f t="shared" si="99"/>
        <v>872635.1934114272</v>
      </c>
      <c r="DR10" s="28">
        <f t="shared" si="100"/>
        <v>676930.69930544228</v>
      </c>
      <c r="DS10" s="28">
        <f t="shared" si="101"/>
        <v>699261.71172416164</v>
      </c>
      <c r="DT10" s="28">
        <f t="shared" si="102"/>
        <v>713166.95344510465</v>
      </c>
      <c r="DU10" s="28">
        <f t="shared" si="103"/>
        <v>745585.25766517315</v>
      </c>
      <c r="DV10" s="28">
        <f t="shared" si="104"/>
        <v>850842.69744421577</v>
      </c>
      <c r="DW10" s="28">
        <f t="shared" si="105"/>
        <v>711017.02736709488</v>
      </c>
      <c r="DX10" s="28">
        <f t="shared" si="106"/>
        <v>656460.10860193789</v>
      </c>
      <c r="DY10" s="28">
        <f t="shared" si="107"/>
        <v>653495.10570181499</v>
      </c>
      <c r="DZ10" s="28">
        <f t="shared" si="108"/>
        <v>898671.22048129258</v>
      </c>
      <c r="EA10" s="28">
        <f t="shared" si="109"/>
        <v>1024361.2343778249</v>
      </c>
      <c r="EB10" s="28">
        <f t="shared" si="110"/>
        <v>1136347.4750683289</v>
      </c>
      <c r="EC10" s="28">
        <f t="shared" si="111"/>
        <v>1514744.7844556298</v>
      </c>
      <c r="ED10" s="28">
        <f t="shared" si="112"/>
        <v>1416019.3000311991</v>
      </c>
      <c r="EE10" s="28">
        <f t="shared" si="113"/>
        <v>1260297.695644117</v>
      </c>
      <c r="EF10" s="28">
        <f t="shared" si="114"/>
        <v>1222124.3395985679</v>
      </c>
      <c r="EG10" s="28">
        <f t="shared" si="115"/>
        <v>1122612.287605515</v>
      </c>
      <c r="EH10" s="28">
        <f t="shared" si="116"/>
        <v>901693.52059151349</v>
      </c>
      <c r="EI10" s="28">
        <f t="shared" si="117"/>
        <v>1142794.106728842</v>
      </c>
      <c r="EJ10" s="28">
        <f t="shared" si="118"/>
        <v>1150385.7612817951</v>
      </c>
      <c r="EK10" s="28">
        <f t="shared" si="119"/>
        <v>1124928.525184202</v>
      </c>
      <c r="EL10" s="28">
        <f t="shared" si="120"/>
        <v>1042927.9437980525</v>
      </c>
      <c r="EM10" s="28">
        <f t="shared" si="121"/>
        <v>1096337.3257531398</v>
      </c>
    </row>
    <row r="11" spans="5:171">
      <c r="E11" s="25">
        <v>1877</v>
      </c>
      <c r="F11" s="26">
        <v>0.22173638984164179</v>
      </c>
      <c r="G11" s="27"/>
      <c r="H11" s="25">
        <v>6</v>
      </c>
      <c r="V11" s="28">
        <f t="shared" si="0"/>
        <v>1221162.0461536427</v>
      </c>
      <c r="W11" s="28">
        <f t="shared" si="1"/>
        <v>1115893.8978171048</v>
      </c>
      <c r="X11" s="28">
        <f t="shared" si="2"/>
        <v>1309823.0005992327</v>
      </c>
      <c r="Y11" s="28">
        <f t="shared" si="3"/>
        <v>1474082.1260142478</v>
      </c>
      <c r="Z11" s="28">
        <f t="shared" si="4"/>
        <v>1283342.3505246802</v>
      </c>
      <c r="AA11" s="28">
        <f t="shared" si="5"/>
        <v>1353673.9914051821</v>
      </c>
      <c r="AB11" s="28">
        <f t="shared" si="6"/>
        <v>1316798.5347278132</v>
      </c>
      <c r="AC11" s="28">
        <f t="shared" si="7"/>
        <v>1137924.0856143341</v>
      </c>
      <c r="AD11" s="28">
        <f t="shared" si="8"/>
        <v>1017230.8059625907</v>
      </c>
      <c r="AE11" s="28">
        <f t="shared" si="9"/>
        <v>1114069.3553673609</v>
      </c>
      <c r="AF11" s="28">
        <f t="shared" si="10"/>
        <v>1086895.8559139699</v>
      </c>
      <c r="AG11" s="28">
        <f t="shared" si="11"/>
        <v>1204771.7264409023</v>
      </c>
      <c r="AH11" s="28">
        <f t="shared" si="12"/>
        <v>1103597.3020064682</v>
      </c>
      <c r="AI11" s="28">
        <f t="shared" si="13"/>
        <v>1112905.0011913218</v>
      </c>
      <c r="AJ11" s="28">
        <f t="shared" si="14"/>
        <v>1115255.5489251714</v>
      </c>
      <c r="AK11" s="28">
        <f t="shared" si="15"/>
        <v>916052.02541363589</v>
      </c>
      <c r="AL11" s="28">
        <f t="shared" si="16"/>
        <v>1007835.9920242631</v>
      </c>
      <c r="AM11" s="28">
        <f t="shared" si="17"/>
        <v>1003004.2903442149</v>
      </c>
      <c r="AN11" s="28">
        <f t="shared" si="18"/>
        <v>1013185.6322390566</v>
      </c>
      <c r="AO11" s="28">
        <f t="shared" si="19"/>
        <v>1007495.5921441521</v>
      </c>
      <c r="AP11" s="28">
        <f t="shared" si="20"/>
        <v>1061420.1372227194</v>
      </c>
      <c r="AQ11" s="28">
        <f t="shared" si="21"/>
        <v>983408.69397875736</v>
      </c>
      <c r="AR11" s="28">
        <f t="shared" si="22"/>
        <v>1088265.1075838432</v>
      </c>
      <c r="AS11" s="28">
        <f t="shared" si="23"/>
        <v>1101792.6572076688</v>
      </c>
      <c r="AT11" s="28">
        <f t="shared" si="24"/>
        <v>886787.94937552058</v>
      </c>
      <c r="AU11" s="28">
        <f t="shared" si="25"/>
        <v>978958.83587381232</v>
      </c>
      <c r="AV11" s="28">
        <f t="shared" si="26"/>
        <v>962241.2929770624</v>
      </c>
      <c r="AW11" s="28">
        <f t="shared" si="27"/>
        <v>859913.07347278576</v>
      </c>
      <c r="AX11" s="28">
        <f t="shared" si="28"/>
        <v>766664.51212458301</v>
      </c>
      <c r="AY11" s="28">
        <f t="shared" si="29"/>
        <v>961052.90964717639</v>
      </c>
      <c r="AZ11" s="28">
        <f t="shared" si="30"/>
        <v>940812.60315192631</v>
      </c>
      <c r="BA11" s="28">
        <f t="shared" si="31"/>
        <v>861519.86469842785</v>
      </c>
      <c r="BB11" s="28">
        <f t="shared" si="32"/>
        <v>859518.6223830384</v>
      </c>
      <c r="BC11" s="28">
        <f t="shared" si="33"/>
        <v>972409.9054382008</v>
      </c>
      <c r="BD11" s="28">
        <f t="shared" si="34"/>
        <v>853899.9850978012</v>
      </c>
      <c r="BE11" s="28">
        <f t="shared" si="35"/>
        <v>840793.00505843409</v>
      </c>
      <c r="BF11" s="28">
        <f t="shared" si="36"/>
        <v>909297.79762358253</v>
      </c>
      <c r="BG11" s="28">
        <f t="shared" si="37"/>
        <v>918703.67386082886</v>
      </c>
      <c r="BH11" s="28">
        <f t="shared" si="38"/>
        <v>817587.90706076205</v>
      </c>
      <c r="BI11" s="28">
        <f t="shared" si="39"/>
        <v>837711.11314514652</v>
      </c>
      <c r="BJ11" s="28">
        <f t="shared" si="40"/>
        <v>861566.09780503833</v>
      </c>
      <c r="BK11" s="28">
        <f t="shared" si="41"/>
        <v>764731.95888677903</v>
      </c>
      <c r="BL11" s="28">
        <f t="shared" si="42"/>
        <v>630130.08741958521</v>
      </c>
      <c r="BM11" s="28">
        <f t="shared" si="43"/>
        <v>582244.6099650102</v>
      </c>
      <c r="BN11" s="28">
        <f t="shared" si="44"/>
        <v>538273.53546718368</v>
      </c>
      <c r="BO11" s="28">
        <f t="shared" si="45"/>
        <v>480025.75016573613</v>
      </c>
      <c r="BP11" s="28">
        <f t="shared" si="46"/>
        <v>644295.85102078889</v>
      </c>
      <c r="BQ11" s="28">
        <f t="shared" si="47"/>
        <v>924256.1816471169</v>
      </c>
      <c r="BR11" s="28">
        <f t="shared" si="48"/>
        <v>1025566.418487626</v>
      </c>
      <c r="BS11" s="28">
        <f t="shared" si="49"/>
        <v>1263242.606550802</v>
      </c>
      <c r="BT11" s="28">
        <f t="shared" si="50"/>
        <v>1383101.2471454907</v>
      </c>
      <c r="BU11" s="28">
        <f t="shared" si="51"/>
        <v>1227377.1547988297</v>
      </c>
      <c r="BV11" s="28">
        <f t="shared" si="52"/>
        <v>1261868.8350568356</v>
      </c>
      <c r="BW11" s="28">
        <f t="shared" si="53"/>
        <v>1451533.0707254922</v>
      </c>
      <c r="BX11" s="28">
        <f t="shared" si="54"/>
        <v>1291557.2649828747</v>
      </c>
      <c r="BY11" s="28">
        <f t="shared" si="55"/>
        <v>1199565.3496983498</v>
      </c>
      <c r="BZ11" s="28">
        <f t="shared" si="56"/>
        <v>1022532.3880979316</v>
      </c>
      <c r="CA11" s="28">
        <f t="shared" si="57"/>
        <v>994244.01651664521</v>
      </c>
      <c r="CB11" s="28">
        <f t="shared" si="58"/>
        <v>1006205.9413845676</v>
      </c>
      <c r="CC11" s="28">
        <f t="shared" si="59"/>
        <v>979731.8204583053</v>
      </c>
      <c r="CD11" s="28">
        <f t="shared" si="60"/>
        <v>1164329.694581256</v>
      </c>
      <c r="CE11" s="28">
        <f t="shared" si="61"/>
        <v>1363916.5699899262</v>
      </c>
      <c r="CF11" s="28">
        <f t="shared" si="62"/>
        <v>1089447.5709460226</v>
      </c>
      <c r="CG11" s="28">
        <f t="shared" si="63"/>
        <v>1000234.2557720346</v>
      </c>
      <c r="CH11" s="28">
        <f t="shared" si="64"/>
        <v>1062505.9861917633</v>
      </c>
      <c r="CI11" s="28">
        <f t="shared" si="65"/>
        <v>870763.89709511946</v>
      </c>
      <c r="CJ11" s="28">
        <f t="shared" si="66"/>
        <v>673786.31298883073</v>
      </c>
      <c r="CK11" s="28">
        <f t="shared" si="67"/>
        <v>754285.30889487243</v>
      </c>
      <c r="CL11" s="28">
        <f t="shared" si="68"/>
        <v>728851.95129080501</v>
      </c>
      <c r="CM11" s="28">
        <f t="shared" si="69"/>
        <v>746167.63150958205</v>
      </c>
      <c r="CN11" s="28">
        <f t="shared" si="70"/>
        <v>862798.91222084791</v>
      </c>
      <c r="CO11" s="28">
        <f t="shared" si="71"/>
        <v>826710.99072395579</v>
      </c>
      <c r="CP11" s="28">
        <f t="shared" si="72"/>
        <v>749789.59561416833</v>
      </c>
      <c r="CQ11" s="28">
        <f t="shared" si="73"/>
        <v>733475.994984327</v>
      </c>
      <c r="CR11" s="28">
        <f t="shared" si="74"/>
        <v>755693.92426330142</v>
      </c>
      <c r="CS11" s="28">
        <f t="shared" si="75"/>
        <v>689744.3443314631</v>
      </c>
      <c r="CT11" s="28">
        <f t="shared" si="76"/>
        <v>876552.49215610942</v>
      </c>
      <c r="CU11" s="28">
        <f t="shared" si="77"/>
        <v>1007615.9074989966</v>
      </c>
      <c r="CV11" s="28">
        <f t="shared" si="78"/>
        <v>1002267.3278357814</v>
      </c>
      <c r="CW11" s="28">
        <f t="shared" si="79"/>
        <v>1076787.9285775521</v>
      </c>
      <c r="CX11" s="28">
        <f t="shared" si="80"/>
        <v>1139526.8115396304</v>
      </c>
      <c r="CY11" s="28">
        <f t="shared" si="81"/>
        <v>1076158.596440454</v>
      </c>
      <c r="CZ11" s="28">
        <f t="shared" si="82"/>
        <v>1006897.9417052531</v>
      </c>
      <c r="DA11" s="28">
        <f t="shared" si="83"/>
        <v>1064589.9725989341</v>
      </c>
      <c r="DB11" s="28">
        <f t="shared" si="84"/>
        <v>908668.32200704876</v>
      </c>
      <c r="DC11" s="28">
        <f t="shared" si="85"/>
        <v>893811.06507963536</v>
      </c>
      <c r="DD11" s="28">
        <f t="shared" si="86"/>
        <v>973506.75335598085</v>
      </c>
      <c r="DE11" s="28">
        <f t="shared" si="87"/>
        <v>1001601.8430592403</v>
      </c>
      <c r="DF11" s="28">
        <f t="shared" si="88"/>
        <v>971729.43788897549</v>
      </c>
      <c r="DG11" s="28">
        <f t="shared" si="89"/>
        <v>1033731.5200184325</v>
      </c>
      <c r="DH11" s="28">
        <f t="shared" si="90"/>
        <v>981846.12537557981</v>
      </c>
      <c r="DI11" s="28">
        <f t="shared" si="91"/>
        <v>895444.74401997437</v>
      </c>
      <c r="DJ11" s="28">
        <f t="shared" si="92"/>
        <v>884291.49787393573</v>
      </c>
      <c r="DK11" s="28">
        <f t="shared" si="93"/>
        <v>834335.12208887096</v>
      </c>
      <c r="DL11" s="28">
        <f t="shared" si="94"/>
        <v>683712.33920002775</v>
      </c>
      <c r="DM11" s="28">
        <f t="shared" si="95"/>
        <v>731052.60849974037</v>
      </c>
      <c r="DN11" s="28">
        <f t="shared" si="96"/>
        <v>799638.67904377251</v>
      </c>
      <c r="DO11" s="28">
        <f t="shared" si="97"/>
        <v>828086.3165037852</v>
      </c>
      <c r="DP11" s="28">
        <f t="shared" si="98"/>
        <v>725370.79279678443</v>
      </c>
      <c r="DQ11" s="28">
        <f t="shared" si="99"/>
        <v>703141.25845953322</v>
      </c>
      <c r="DR11" s="28">
        <f t="shared" si="100"/>
        <v>707521.40394677001</v>
      </c>
      <c r="DS11" s="28">
        <f t="shared" si="101"/>
        <v>701998.13727050065</v>
      </c>
      <c r="DT11" s="28">
        <f t="shared" si="102"/>
        <v>620721.10007729509</v>
      </c>
      <c r="DU11" s="28">
        <f t="shared" si="103"/>
        <v>685581.56896379346</v>
      </c>
      <c r="DV11" s="28">
        <f t="shared" si="104"/>
        <v>743148.10356360744</v>
      </c>
      <c r="DW11" s="28">
        <f t="shared" si="105"/>
        <v>659029.03834771446</v>
      </c>
      <c r="DX11" s="28">
        <f t="shared" si="106"/>
        <v>568784.34838692017</v>
      </c>
      <c r="DY11" s="28">
        <f t="shared" si="107"/>
        <v>826347.38145111641</v>
      </c>
      <c r="DZ11" s="28">
        <f t="shared" si="108"/>
        <v>894703.69902524422</v>
      </c>
      <c r="EA11" s="28">
        <f t="shared" si="109"/>
        <v>1053260.266489353</v>
      </c>
      <c r="EB11" s="28">
        <f t="shared" si="110"/>
        <v>1312437.898220428</v>
      </c>
      <c r="EC11" s="28">
        <f t="shared" si="111"/>
        <v>1790562.5160090227</v>
      </c>
      <c r="ED11" s="28">
        <f t="shared" si="112"/>
        <v>1254733.6383620796</v>
      </c>
      <c r="EE11" s="28">
        <f t="shared" si="113"/>
        <v>1256602.6167424612</v>
      </c>
      <c r="EF11" s="28">
        <f t="shared" si="114"/>
        <v>1296574.2817115125</v>
      </c>
      <c r="EG11" s="28">
        <f t="shared" si="115"/>
        <v>1065881.6161427537</v>
      </c>
      <c r="EH11" s="28">
        <f t="shared" si="116"/>
        <v>1012628.9997622414</v>
      </c>
      <c r="EI11" s="28">
        <f t="shared" si="117"/>
        <v>1147012.934234686</v>
      </c>
      <c r="EJ11" s="28">
        <f t="shared" si="118"/>
        <v>1193457.4472157147</v>
      </c>
      <c r="EK11" s="28">
        <f t="shared" si="119"/>
        <v>990224.08228488616</v>
      </c>
      <c r="EL11" s="28">
        <f t="shared" si="120"/>
        <v>1231219.8593277337</v>
      </c>
      <c r="EM11" s="28">
        <f t="shared" si="121"/>
        <v>1099541.1105758224</v>
      </c>
    </row>
    <row r="12" spans="5:171">
      <c r="E12" s="25">
        <v>1878</v>
      </c>
      <c r="F12" s="26">
        <v>0.21736501572209127</v>
      </c>
      <c r="G12" s="27"/>
      <c r="H12" s="25">
        <v>7</v>
      </c>
      <c r="V12" s="28">
        <f t="shared" si="0"/>
        <v>1129791.6212853477</v>
      </c>
      <c r="W12" s="28">
        <f t="shared" si="1"/>
        <v>1287774.7129275484</v>
      </c>
      <c r="X12" s="28">
        <f t="shared" si="2"/>
        <v>1506166.2436959909</v>
      </c>
      <c r="Y12" s="28">
        <f t="shared" si="3"/>
        <v>1397531.0988650369</v>
      </c>
      <c r="Z12" s="28">
        <f t="shared" si="4"/>
        <v>1461823.1595605628</v>
      </c>
      <c r="AA12" s="28">
        <f t="shared" si="5"/>
        <v>1218272.3465261778</v>
      </c>
      <c r="AB12" s="28">
        <f t="shared" si="6"/>
        <v>1313198.2041947858</v>
      </c>
      <c r="AC12" s="28">
        <f t="shared" si="7"/>
        <v>1169714.3058929255</v>
      </c>
      <c r="AD12" s="28">
        <f t="shared" si="8"/>
        <v>1056214.2657737934</v>
      </c>
      <c r="AE12" s="28">
        <f t="shared" si="9"/>
        <v>1238055.873053561</v>
      </c>
      <c r="AF12" s="28">
        <f t="shared" si="10"/>
        <v>1084264.0750421477</v>
      </c>
      <c r="AG12" s="28">
        <f t="shared" si="11"/>
        <v>1100579.8965660816</v>
      </c>
      <c r="AH12" s="28">
        <f t="shared" si="12"/>
        <v>1143996.2625366847</v>
      </c>
      <c r="AI12" s="28">
        <f t="shared" si="13"/>
        <v>1157995.6228748627</v>
      </c>
      <c r="AJ12" s="28">
        <f t="shared" si="14"/>
        <v>1018000.8853326623</v>
      </c>
      <c r="AK12" s="28">
        <f t="shared" si="15"/>
        <v>1005395.6446153452</v>
      </c>
      <c r="AL12" s="28">
        <f t="shared" si="16"/>
        <v>916261.839397109</v>
      </c>
      <c r="AM12" s="28">
        <f t="shared" si="17"/>
        <v>1050274.9276661021</v>
      </c>
      <c r="AN12" s="28">
        <f t="shared" si="18"/>
        <v>1048315.4308047546</v>
      </c>
      <c r="AO12" s="28">
        <f t="shared" si="19"/>
        <v>968860.13294800709</v>
      </c>
      <c r="AP12" s="28">
        <f t="shared" si="20"/>
        <v>1079321.6873863265</v>
      </c>
      <c r="AQ12" s="28">
        <f t="shared" si="21"/>
        <v>989382.99199227185</v>
      </c>
      <c r="AR12" s="28">
        <f t="shared" si="22"/>
        <v>1153719.0962111433</v>
      </c>
      <c r="AS12" s="28">
        <f t="shared" si="23"/>
        <v>917535.20934525132</v>
      </c>
      <c r="AT12" s="28">
        <f t="shared" si="24"/>
        <v>941417.70472343743</v>
      </c>
      <c r="AU12" s="28">
        <f t="shared" si="25"/>
        <v>978470.12656674255</v>
      </c>
      <c r="AV12" s="28">
        <f t="shared" si="26"/>
        <v>865137.12426478998</v>
      </c>
      <c r="AW12" s="28">
        <f t="shared" si="27"/>
        <v>812775.74909051787</v>
      </c>
      <c r="AX12" s="28">
        <f t="shared" si="28"/>
        <v>800331.96525358653</v>
      </c>
      <c r="AY12" s="28">
        <f t="shared" si="29"/>
        <v>998770.4975669554</v>
      </c>
      <c r="AZ12" s="28">
        <f t="shared" si="30"/>
        <v>861089.78249203158</v>
      </c>
      <c r="BA12" s="28">
        <f t="shared" si="31"/>
        <v>772780.66805871483</v>
      </c>
      <c r="BB12" s="28">
        <f t="shared" si="32"/>
        <v>919105.91162862012</v>
      </c>
      <c r="BC12" s="28">
        <f t="shared" si="33"/>
        <v>891398.3135980583</v>
      </c>
      <c r="BD12" s="28">
        <f t="shared" si="34"/>
        <v>873790.85957017913</v>
      </c>
      <c r="BE12" s="28">
        <f t="shared" si="35"/>
        <v>832245.48667077557</v>
      </c>
      <c r="BF12" s="28">
        <f t="shared" si="36"/>
        <v>824074.36894410418</v>
      </c>
      <c r="BG12" s="28">
        <f t="shared" si="37"/>
        <v>874268.29284070956</v>
      </c>
      <c r="BH12" s="28">
        <f t="shared" si="38"/>
        <v>767921.29467606742</v>
      </c>
      <c r="BI12" s="28">
        <f t="shared" si="39"/>
        <v>881635.54785794311</v>
      </c>
      <c r="BJ12" s="28">
        <f t="shared" si="40"/>
        <v>756957.67860508163</v>
      </c>
      <c r="BK12" s="28">
        <f t="shared" si="41"/>
        <v>571071.49659890553</v>
      </c>
      <c r="BL12" s="28">
        <f t="shared" si="42"/>
        <v>554082.90578679717</v>
      </c>
      <c r="BM12" s="28">
        <f t="shared" si="43"/>
        <v>505574.6381228019</v>
      </c>
      <c r="BN12" s="28">
        <f t="shared" si="44"/>
        <v>505195.35743578186</v>
      </c>
      <c r="BO12" s="28">
        <f t="shared" si="45"/>
        <v>566067.64468341856</v>
      </c>
      <c r="BP12" s="28">
        <f t="shared" si="46"/>
        <v>690197.85921115626</v>
      </c>
      <c r="BQ12" s="28">
        <f t="shared" si="47"/>
        <v>901796.04589266679</v>
      </c>
      <c r="BR12" s="28">
        <f t="shared" si="48"/>
        <v>1096898.8166444465</v>
      </c>
      <c r="BS12" s="28">
        <f t="shared" si="49"/>
        <v>1298106.4140838494</v>
      </c>
      <c r="BT12" s="28">
        <f t="shared" si="50"/>
        <v>1447377.55196534</v>
      </c>
      <c r="BU12" s="28">
        <f t="shared" si="51"/>
        <v>1351769.0160221166</v>
      </c>
      <c r="BV12" s="28">
        <f t="shared" si="52"/>
        <v>1416259.7012117826</v>
      </c>
      <c r="BW12" s="28">
        <f t="shared" si="53"/>
        <v>1381390.4297660533</v>
      </c>
      <c r="BX12" s="28">
        <f t="shared" si="54"/>
        <v>1232671.7500511578</v>
      </c>
      <c r="BY12" s="28">
        <f t="shared" si="55"/>
        <v>1070052.1221746642</v>
      </c>
      <c r="BZ12" s="28">
        <f t="shared" si="56"/>
        <v>1095008.3685669266</v>
      </c>
      <c r="CA12" s="28">
        <f t="shared" si="57"/>
        <v>1129316.206496726</v>
      </c>
      <c r="CB12" s="28">
        <f t="shared" si="58"/>
        <v>932388.09904753719</v>
      </c>
      <c r="CC12" s="28">
        <f t="shared" si="59"/>
        <v>1111244.8214017341</v>
      </c>
      <c r="CD12" s="28">
        <f t="shared" si="60"/>
        <v>1216658.8677756609</v>
      </c>
      <c r="CE12" s="28">
        <f t="shared" si="61"/>
        <v>1166666.4265959195</v>
      </c>
      <c r="CF12" s="28">
        <f t="shared" si="62"/>
        <v>1136120.2447001489</v>
      </c>
      <c r="CG12" s="28">
        <f t="shared" si="63"/>
        <v>984557.82851846423</v>
      </c>
      <c r="CH12" s="28">
        <f t="shared" si="64"/>
        <v>987649.73343205138</v>
      </c>
      <c r="CI12" s="28">
        <f t="shared" si="65"/>
        <v>704068.69849570631</v>
      </c>
      <c r="CJ12" s="28">
        <f t="shared" si="66"/>
        <v>645200.27494693454</v>
      </c>
      <c r="CK12" s="28">
        <f t="shared" si="67"/>
        <v>760076.46382803062</v>
      </c>
      <c r="CL12" s="28">
        <f t="shared" si="68"/>
        <v>734473.12842010322</v>
      </c>
      <c r="CM12" s="28">
        <f t="shared" si="69"/>
        <v>802012.53144430509</v>
      </c>
      <c r="CN12" s="28">
        <f t="shared" si="70"/>
        <v>668449.08615627757</v>
      </c>
      <c r="CO12" s="28">
        <f t="shared" si="71"/>
        <v>717979.04456784588</v>
      </c>
      <c r="CP12" s="28">
        <f t="shared" si="72"/>
        <v>739107.38283798937</v>
      </c>
      <c r="CQ12" s="28">
        <f t="shared" si="73"/>
        <v>761522.11666409764</v>
      </c>
      <c r="CR12" s="28">
        <f t="shared" si="74"/>
        <v>741366.39581579797</v>
      </c>
      <c r="CS12" s="28">
        <f t="shared" si="75"/>
        <v>679104.6025331337</v>
      </c>
      <c r="CT12" s="28">
        <f t="shared" si="76"/>
        <v>875090.70845177176</v>
      </c>
      <c r="CU12" s="28">
        <f t="shared" si="77"/>
        <v>987988.07814069279</v>
      </c>
      <c r="CV12" s="28">
        <f t="shared" si="78"/>
        <v>1117961.3623023184</v>
      </c>
      <c r="CW12" s="28">
        <f t="shared" si="79"/>
        <v>1117922.0291206858</v>
      </c>
      <c r="CX12" s="28">
        <f t="shared" si="80"/>
        <v>1059558.170943269</v>
      </c>
      <c r="CY12" s="28">
        <f t="shared" si="81"/>
        <v>1005218.7872720766</v>
      </c>
      <c r="CZ12" s="28">
        <f t="shared" si="82"/>
        <v>1043852.3183368077</v>
      </c>
      <c r="DA12" s="28">
        <f t="shared" si="83"/>
        <v>1013558.0068698069</v>
      </c>
      <c r="DB12" s="28">
        <f t="shared" si="84"/>
        <v>927955.31321038818</v>
      </c>
      <c r="DC12" s="28">
        <f t="shared" si="85"/>
        <v>905188.91222324688</v>
      </c>
      <c r="DD12" s="28">
        <f t="shared" si="86"/>
        <v>935576.77589503501</v>
      </c>
      <c r="DE12" s="28">
        <f t="shared" si="87"/>
        <v>1007393.0877430039</v>
      </c>
      <c r="DF12" s="28">
        <f t="shared" si="88"/>
        <v>984178.7787184983</v>
      </c>
      <c r="DG12" s="28">
        <f t="shared" si="89"/>
        <v>1002686.3562106597</v>
      </c>
      <c r="DH12" s="28">
        <f t="shared" si="90"/>
        <v>906843.38722439914</v>
      </c>
      <c r="DI12" s="28">
        <f t="shared" si="91"/>
        <v>849837.54419807519</v>
      </c>
      <c r="DJ12" s="28">
        <f t="shared" si="92"/>
        <v>839159.23345982865</v>
      </c>
      <c r="DK12" s="28">
        <f t="shared" si="93"/>
        <v>692471.74033388949</v>
      </c>
      <c r="DL12" s="28">
        <f t="shared" si="94"/>
        <v>709097.53840323281</v>
      </c>
      <c r="DM12" s="28">
        <f t="shared" si="95"/>
        <v>738554.67727421399</v>
      </c>
      <c r="DN12" s="28">
        <f t="shared" si="96"/>
        <v>785909.84681228828</v>
      </c>
      <c r="DO12" s="28">
        <f t="shared" si="97"/>
        <v>688349.48647699668</v>
      </c>
      <c r="DP12" s="28">
        <f t="shared" si="98"/>
        <v>583584.98648241046</v>
      </c>
      <c r="DQ12" s="28">
        <f t="shared" si="99"/>
        <v>733790.59750956995</v>
      </c>
      <c r="DR12" s="28">
        <f t="shared" si="100"/>
        <v>709202.04878675018</v>
      </c>
      <c r="DS12" s="28">
        <f t="shared" si="101"/>
        <v>610064.06700869219</v>
      </c>
      <c r="DT12" s="28">
        <f t="shared" si="102"/>
        <v>569891.94426830485</v>
      </c>
      <c r="DU12" s="28">
        <f t="shared" si="103"/>
        <v>597887.42568533064</v>
      </c>
      <c r="DV12" s="28">
        <f t="shared" si="104"/>
        <v>687755.56263728754</v>
      </c>
      <c r="DW12" s="28">
        <f t="shared" si="105"/>
        <v>570135.43751983624</v>
      </c>
      <c r="DX12" s="28">
        <f t="shared" si="106"/>
        <v>718128.46434348449</v>
      </c>
      <c r="DY12" s="28">
        <f t="shared" si="107"/>
        <v>821438.85638501332</v>
      </c>
      <c r="DZ12" s="28">
        <f t="shared" si="108"/>
        <v>918535.58761761512</v>
      </c>
      <c r="EA12" s="28">
        <f t="shared" si="109"/>
        <v>1214611.8126234724</v>
      </c>
      <c r="EB12" s="28">
        <f t="shared" si="110"/>
        <v>1549041.2168041661</v>
      </c>
      <c r="EC12" s="28">
        <f t="shared" si="111"/>
        <v>1584185.5413787155</v>
      </c>
      <c r="ED12" s="28">
        <f t="shared" si="112"/>
        <v>1249138.3643216698</v>
      </c>
      <c r="EE12" s="28">
        <f t="shared" si="113"/>
        <v>1331110.647065927</v>
      </c>
      <c r="EF12" s="28">
        <f t="shared" si="114"/>
        <v>1229166.6580572315</v>
      </c>
      <c r="EG12" s="28">
        <f t="shared" si="115"/>
        <v>1195183.4521769013</v>
      </c>
      <c r="EH12" s="28">
        <f t="shared" si="116"/>
        <v>1014810.312369908</v>
      </c>
      <c r="EI12" s="28">
        <f t="shared" si="117"/>
        <v>1188135.4240638867</v>
      </c>
      <c r="EJ12" s="28">
        <f t="shared" si="118"/>
        <v>1048937.6683994611</v>
      </c>
      <c r="EK12" s="28">
        <f t="shared" si="119"/>
        <v>1167209.9479143387</v>
      </c>
      <c r="EL12" s="28">
        <f t="shared" si="120"/>
        <v>1232926.1715800436</v>
      </c>
      <c r="EM12" s="28">
        <f t="shared" si="121"/>
        <v>1222242.8526774833</v>
      </c>
    </row>
    <row r="13" spans="5:171">
      <c r="E13" s="25">
        <v>1879</v>
      </c>
      <c r="F13" s="26">
        <v>3.6916708190381509E-3</v>
      </c>
      <c r="G13" s="27"/>
      <c r="H13" s="25">
        <v>8</v>
      </c>
      <c r="V13" s="28">
        <f t="shared" si="0"/>
        <v>1301638.4738240093</v>
      </c>
      <c r="W13" s="28">
        <f t="shared" si="1"/>
        <v>1478343.0624409041</v>
      </c>
      <c r="X13" s="28">
        <f t="shared" si="2"/>
        <v>1425567.3752575044</v>
      </c>
      <c r="Y13" s="28">
        <f t="shared" si="3"/>
        <v>1589237.5937646241</v>
      </c>
      <c r="Z13" s="28">
        <f t="shared" si="4"/>
        <v>1313409.5711922576</v>
      </c>
      <c r="AA13" s="28">
        <f t="shared" si="5"/>
        <v>1212915.0056636038</v>
      </c>
      <c r="AB13" s="28">
        <f t="shared" si="6"/>
        <v>1347633.5947689184</v>
      </c>
      <c r="AC13" s="28">
        <f t="shared" si="7"/>
        <v>1212515.6804081844</v>
      </c>
      <c r="AD13" s="28">
        <f t="shared" si="8"/>
        <v>1171804.2870487692</v>
      </c>
      <c r="AE13" s="28">
        <f t="shared" si="9"/>
        <v>1232998.1286461649</v>
      </c>
      <c r="AF13" s="28">
        <f t="shared" si="10"/>
        <v>988842.02275616548</v>
      </c>
      <c r="AG13" s="28">
        <f t="shared" si="11"/>
        <v>1138965.5500351691</v>
      </c>
      <c r="AH13" s="28">
        <f t="shared" si="12"/>
        <v>1188361.2077724475</v>
      </c>
      <c r="AI13" s="28">
        <f t="shared" si="13"/>
        <v>1055250.8675979704</v>
      </c>
      <c r="AJ13" s="28">
        <f t="shared" si="14"/>
        <v>1115424.1754889707</v>
      </c>
      <c r="AK13" s="28">
        <f t="shared" si="15"/>
        <v>912518.69799712417</v>
      </c>
      <c r="AL13" s="28">
        <f t="shared" si="16"/>
        <v>957844.13394224341</v>
      </c>
      <c r="AM13" s="28">
        <f t="shared" si="17"/>
        <v>1084878.2219103547</v>
      </c>
      <c r="AN13" s="28">
        <f t="shared" si="18"/>
        <v>1006433.1811711204</v>
      </c>
      <c r="AO13" s="28">
        <f t="shared" si="19"/>
        <v>983557.38530697871</v>
      </c>
      <c r="AP13" s="28">
        <f t="shared" si="20"/>
        <v>1084067.5327361454</v>
      </c>
      <c r="AQ13" s="28">
        <f t="shared" si="21"/>
        <v>1047140.2508728779</v>
      </c>
      <c r="AR13" s="28">
        <f t="shared" si="22"/>
        <v>959175.29265989666</v>
      </c>
      <c r="AS13" s="28">
        <f t="shared" si="23"/>
        <v>972434.49183810654</v>
      </c>
      <c r="AT13" s="28">
        <f t="shared" si="24"/>
        <v>939378.33329945977</v>
      </c>
      <c r="AU13" s="28">
        <f t="shared" si="25"/>
        <v>878260.93667901889</v>
      </c>
      <c r="AV13" s="28">
        <f t="shared" si="26"/>
        <v>816349.57518365188</v>
      </c>
      <c r="AW13" s="28">
        <f t="shared" si="27"/>
        <v>847052.98318264436</v>
      </c>
      <c r="AX13" s="28">
        <f t="shared" si="28"/>
        <v>830354.62223859306</v>
      </c>
      <c r="AY13" s="28">
        <f t="shared" si="29"/>
        <v>912611.74125639908</v>
      </c>
      <c r="AZ13" s="28">
        <f t="shared" si="30"/>
        <v>771106.61115120817</v>
      </c>
      <c r="BA13" s="28">
        <f t="shared" si="31"/>
        <v>824976.45757109846</v>
      </c>
      <c r="BB13" s="28">
        <f t="shared" si="32"/>
        <v>841129.82117558026</v>
      </c>
      <c r="BC13" s="28">
        <f t="shared" si="33"/>
        <v>910641.28710146563</v>
      </c>
      <c r="BD13" s="28">
        <f t="shared" si="34"/>
        <v>863465.30776803696</v>
      </c>
      <c r="BE13" s="28">
        <f t="shared" si="35"/>
        <v>752985.74256938417</v>
      </c>
      <c r="BF13" s="28">
        <f t="shared" si="36"/>
        <v>782907.97804883961</v>
      </c>
      <c r="BG13" s="28">
        <f t="shared" si="37"/>
        <v>819788.8683819148</v>
      </c>
      <c r="BH13" s="28">
        <f t="shared" si="38"/>
        <v>806838.40820668091</v>
      </c>
      <c r="BI13" s="28">
        <f t="shared" si="39"/>
        <v>773298.42811110592</v>
      </c>
      <c r="BJ13" s="28">
        <f t="shared" si="40"/>
        <v>564323.16745781177</v>
      </c>
      <c r="BK13" s="28">
        <f t="shared" si="41"/>
        <v>501314.25756102492</v>
      </c>
      <c r="BL13" s="28">
        <f t="shared" si="42"/>
        <v>480318.80689683766</v>
      </c>
      <c r="BM13" s="28">
        <f t="shared" si="43"/>
        <v>473714.45787927561</v>
      </c>
      <c r="BN13" s="28">
        <f t="shared" si="44"/>
        <v>594755.11428073514</v>
      </c>
      <c r="BO13" s="28">
        <f t="shared" si="45"/>
        <v>605384.9812549036</v>
      </c>
      <c r="BP13" s="28">
        <f t="shared" si="46"/>
        <v>672302.31676477159</v>
      </c>
      <c r="BQ13" s="28">
        <f t="shared" si="47"/>
        <v>962910.98253130983</v>
      </c>
      <c r="BR13" s="28">
        <f t="shared" si="48"/>
        <v>1125291.7524183691</v>
      </c>
      <c r="BS13" s="28">
        <f t="shared" si="49"/>
        <v>1356167.063525354</v>
      </c>
      <c r="BT13" s="28">
        <f t="shared" si="50"/>
        <v>1591407.2126198981</v>
      </c>
      <c r="BU13" s="28">
        <f t="shared" si="51"/>
        <v>1514628.7916697206</v>
      </c>
      <c r="BV13" s="28">
        <f t="shared" si="52"/>
        <v>1345573.5538644644</v>
      </c>
      <c r="BW13" s="28">
        <f t="shared" si="53"/>
        <v>1316210.2133697125</v>
      </c>
      <c r="BX13" s="28">
        <f t="shared" si="54"/>
        <v>1097750.1383623346</v>
      </c>
      <c r="BY13" s="28">
        <f t="shared" si="55"/>
        <v>1143985.0135731436</v>
      </c>
      <c r="BZ13" s="28">
        <f t="shared" si="56"/>
        <v>1241695.3364428503</v>
      </c>
      <c r="CA13" s="28">
        <f t="shared" si="57"/>
        <v>1044721.2823263094</v>
      </c>
      <c r="CB13" s="28">
        <f t="shared" si="58"/>
        <v>1055782.1014518982</v>
      </c>
      <c r="CC13" s="28">
        <f t="shared" si="59"/>
        <v>1159251.4277258737</v>
      </c>
      <c r="CD13" s="28">
        <f t="shared" si="60"/>
        <v>1038969.4021666429</v>
      </c>
      <c r="CE13" s="28">
        <f t="shared" si="61"/>
        <v>1214617.967312319</v>
      </c>
      <c r="CF13" s="28">
        <f t="shared" si="62"/>
        <v>1116448.8776735375</v>
      </c>
      <c r="CG13" s="28">
        <f t="shared" si="63"/>
        <v>913666.77469474683</v>
      </c>
      <c r="CH13" s="28">
        <f t="shared" si="64"/>
        <v>797246.48011235555</v>
      </c>
      <c r="CI13" s="28">
        <f t="shared" si="65"/>
        <v>673073.40875423863</v>
      </c>
      <c r="CJ13" s="28">
        <f t="shared" si="66"/>
        <v>649069.52157271141</v>
      </c>
      <c r="CK13" s="28">
        <f t="shared" si="67"/>
        <v>764660.95016560389</v>
      </c>
      <c r="CL13" s="28">
        <f t="shared" si="68"/>
        <v>788126.07625650382</v>
      </c>
      <c r="CM13" s="28">
        <f t="shared" si="69"/>
        <v>620318.78972013376</v>
      </c>
      <c r="CN13" s="28">
        <f t="shared" si="70"/>
        <v>579564.03641911969</v>
      </c>
      <c r="CO13" s="28">
        <f t="shared" si="71"/>
        <v>706569.58144152362</v>
      </c>
      <c r="CP13" s="28">
        <f t="shared" si="72"/>
        <v>766088.94187290478</v>
      </c>
      <c r="CQ13" s="28">
        <f t="shared" si="73"/>
        <v>745838.0302821988</v>
      </c>
      <c r="CR13" s="28">
        <f t="shared" si="74"/>
        <v>728712.903239173</v>
      </c>
      <c r="CS13" s="28">
        <f t="shared" si="75"/>
        <v>676841.3059389136</v>
      </c>
      <c r="CT13" s="28">
        <f t="shared" si="76"/>
        <v>856613.27146660059</v>
      </c>
      <c r="CU13" s="28">
        <f t="shared" si="77"/>
        <v>1100195.7477814674</v>
      </c>
      <c r="CV13" s="28">
        <f t="shared" si="78"/>
        <v>1158732.444393948</v>
      </c>
      <c r="CW13" s="28">
        <f t="shared" si="79"/>
        <v>1037735.821314714</v>
      </c>
      <c r="CX13" s="28">
        <f t="shared" si="80"/>
        <v>988061.91513109591</v>
      </c>
      <c r="CY13" s="28">
        <f t="shared" si="81"/>
        <v>1040373.4030295815</v>
      </c>
      <c r="CZ13" s="28">
        <f t="shared" si="82"/>
        <v>992156.84922766243</v>
      </c>
      <c r="DA13" s="28">
        <f t="shared" si="83"/>
        <v>1033344.948500385</v>
      </c>
      <c r="DB13" s="28">
        <f t="shared" si="84"/>
        <v>938200.36744266888</v>
      </c>
      <c r="DC13" s="28">
        <f t="shared" si="85"/>
        <v>868469.81153065222</v>
      </c>
      <c r="DD13" s="28">
        <f t="shared" si="86"/>
        <v>939416.79736097704</v>
      </c>
      <c r="DE13" s="28">
        <f t="shared" si="87"/>
        <v>1018597.5811131799</v>
      </c>
      <c r="DF13" s="28">
        <f t="shared" si="88"/>
        <v>953029.57943955658</v>
      </c>
      <c r="DG13" s="28">
        <f t="shared" si="89"/>
        <v>924547.01844181772</v>
      </c>
      <c r="DH13" s="28">
        <f t="shared" si="90"/>
        <v>859220.1422660962</v>
      </c>
      <c r="DI13" s="28">
        <f t="shared" si="91"/>
        <v>805118.63489035296</v>
      </c>
      <c r="DJ13" s="28">
        <f t="shared" si="92"/>
        <v>695313.95105988404</v>
      </c>
      <c r="DK13" s="28">
        <f t="shared" si="93"/>
        <v>716984.3094804968</v>
      </c>
      <c r="DL13" s="28">
        <f t="shared" si="94"/>
        <v>715179.46606435208</v>
      </c>
      <c r="DM13" s="28">
        <f t="shared" si="95"/>
        <v>724663.90026524826</v>
      </c>
      <c r="DN13" s="28">
        <f t="shared" si="96"/>
        <v>652200.53653344454</v>
      </c>
      <c r="DO13" s="28">
        <f t="shared" si="97"/>
        <v>552876.43016829621</v>
      </c>
      <c r="DP13" s="28">
        <f t="shared" si="98"/>
        <v>608007.18059357023</v>
      </c>
      <c r="DQ13" s="28">
        <f t="shared" si="99"/>
        <v>734306.84837238933</v>
      </c>
      <c r="DR13" s="28">
        <f t="shared" si="100"/>
        <v>615296.58485461504</v>
      </c>
      <c r="DS13" s="28">
        <f t="shared" si="101"/>
        <v>559173.38522234047</v>
      </c>
      <c r="DT13" s="28">
        <f t="shared" si="102"/>
        <v>496166.96037110343</v>
      </c>
      <c r="DU13" s="28">
        <f t="shared" si="103"/>
        <v>552399.39561137243</v>
      </c>
      <c r="DV13" s="28">
        <f t="shared" si="104"/>
        <v>593994.78730998049</v>
      </c>
      <c r="DW13" s="28">
        <f t="shared" si="105"/>
        <v>718633.69627285341</v>
      </c>
      <c r="DX13" s="28">
        <f t="shared" si="106"/>
        <v>712672.11349040607</v>
      </c>
      <c r="DY13" s="28">
        <f t="shared" si="107"/>
        <v>841912.64778755687</v>
      </c>
      <c r="DZ13" s="28">
        <f t="shared" si="108"/>
        <v>1057481.6106130062</v>
      </c>
      <c r="EA13" s="28">
        <f t="shared" si="109"/>
        <v>1431188.2056373553</v>
      </c>
      <c r="EB13" s="28">
        <f t="shared" si="110"/>
        <v>1368215.6929453516</v>
      </c>
      <c r="EC13" s="28">
        <f t="shared" si="111"/>
        <v>1574490.6575421835</v>
      </c>
      <c r="ED13" s="28">
        <f t="shared" si="112"/>
        <v>1320996.848386049</v>
      </c>
      <c r="EE13" s="28">
        <f t="shared" si="113"/>
        <v>1259802.7809535535</v>
      </c>
      <c r="EF13" s="28">
        <f t="shared" si="114"/>
        <v>1375977.740028725</v>
      </c>
      <c r="EG13" s="28">
        <f t="shared" si="115"/>
        <v>1195760.2708357726</v>
      </c>
      <c r="EH13" s="28">
        <f t="shared" si="116"/>
        <v>1049439.8179425625</v>
      </c>
      <c r="EI13" s="28">
        <f t="shared" si="117"/>
        <v>1042518.389482141</v>
      </c>
      <c r="EJ13" s="28">
        <f t="shared" si="118"/>
        <v>1234355.3817890997</v>
      </c>
      <c r="EK13" s="28">
        <f t="shared" si="119"/>
        <v>1166878.0676427335</v>
      </c>
      <c r="EL13" s="28">
        <f t="shared" si="120"/>
        <v>1368226.9586221718</v>
      </c>
      <c r="EM13" s="28">
        <f t="shared" si="121"/>
        <v>1348668.1028034477</v>
      </c>
    </row>
    <row r="14" spans="5:171">
      <c r="E14" s="25">
        <v>1880</v>
      </c>
      <c r="F14" s="26">
        <v>0.2059042652255379</v>
      </c>
      <c r="G14" s="27"/>
      <c r="H14" s="25">
        <v>9</v>
      </c>
      <c r="V14" s="28">
        <f t="shared" si="0"/>
        <v>1491535.8482910416</v>
      </c>
      <c r="W14" s="28">
        <f t="shared" si="1"/>
        <v>1396683.6514497476</v>
      </c>
      <c r="X14" s="28">
        <f t="shared" si="2"/>
        <v>1618166.0340955944</v>
      </c>
      <c r="Y14" s="28">
        <f t="shared" si="3"/>
        <v>1425286.4380390602</v>
      </c>
      <c r="Z14" s="28">
        <f t="shared" si="4"/>
        <v>1305251.3278228743</v>
      </c>
      <c r="AA14" s="28">
        <f t="shared" si="5"/>
        <v>1242452.8078465182</v>
      </c>
      <c r="AB14" s="28">
        <f t="shared" si="6"/>
        <v>1394400.0036800813</v>
      </c>
      <c r="AC14" s="28">
        <f t="shared" si="7"/>
        <v>1342760.0185938252</v>
      </c>
      <c r="AD14" s="28">
        <f t="shared" si="8"/>
        <v>1164890.8648475979</v>
      </c>
      <c r="AE14" s="28">
        <f t="shared" si="9"/>
        <v>1122437.7059143751</v>
      </c>
      <c r="AF14" s="28">
        <f t="shared" si="10"/>
        <v>1021465.9898734143</v>
      </c>
      <c r="AG14" s="28">
        <f t="shared" si="11"/>
        <v>1180979.7022951106</v>
      </c>
      <c r="AH14" s="28">
        <f t="shared" si="12"/>
        <v>1080949.1162262037</v>
      </c>
      <c r="AI14" s="28">
        <f t="shared" si="13"/>
        <v>1154132.3104767001</v>
      </c>
      <c r="AJ14" s="28">
        <f t="shared" si="14"/>
        <v>1010538.373802593</v>
      </c>
      <c r="AK14" s="28">
        <f t="shared" si="15"/>
        <v>952193.03590987879</v>
      </c>
      <c r="AL14" s="28">
        <f t="shared" si="16"/>
        <v>987599.40855268866</v>
      </c>
      <c r="AM14" s="28">
        <f t="shared" si="17"/>
        <v>1039637.517407477</v>
      </c>
      <c r="AN14" s="28">
        <f t="shared" si="18"/>
        <v>1019838.8424075921</v>
      </c>
      <c r="AO14" s="28">
        <f t="shared" si="19"/>
        <v>986082.20613091788</v>
      </c>
      <c r="AP14" s="28">
        <f t="shared" si="20"/>
        <v>1145261.6948650503</v>
      </c>
      <c r="AQ14" s="28">
        <f t="shared" si="21"/>
        <v>868981.91892895964</v>
      </c>
      <c r="AR14" s="28">
        <f t="shared" si="22"/>
        <v>1014713.8387839642</v>
      </c>
      <c r="AS14" s="28">
        <f t="shared" si="23"/>
        <v>968559.97077046125</v>
      </c>
      <c r="AT14" s="28">
        <f t="shared" si="24"/>
        <v>841636.41725346516</v>
      </c>
      <c r="AU14" s="28">
        <f t="shared" si="25"/>
        <v>827223.32821583538</v>
      </c>
      <c r="AV14" s="28">
        <f t="shared" si="26"/>
        <v>849227.39317932376</v>
      </c>
      <c r="AW14" s="28">
        <f t="shared" si="27"/>
        <v>877227.02994690661</v>
      </c>
      <c r="AX14" s="28">
        <f t="shared" si="28"/>
        <v>757341.8188184608</v>
      </c>
      <c r="AY14" s="28">
        <f t="shared" si="29"/>
        <v>815755.53029844072</v>
      </c>
      <c r="AZ14" s="28">
        <f t="shared" si="30"/>
        <v>821689.46118008299</v>
      </c>
      <c r="BA14" s="28">
        <f t="shared" si="31"/>
        <v>753610.62102928804</v>
      </c>
      <c r="BB14" s="28">
        <f t="shared" si="32"/>
        <v>857721.98769912845</v>
      </c>
      <c r="BC14" s="28">
        <f t="shared" si="33"/>
        <v>898240.67373547505</v>
      </c>
      <c r="BD14" s="28">
        <f t="shared" si="34"/>
        <v>779808.8899523766</v>
      </c>
      <c r="BE14" s="28">
        <f t="shared" si="35"/>
        <v>714067.14213800128</v>
      </c>
      <c r="BF14" s="28">
        <f t="shared" si="36"/>
        <v>732784.02285179705</v>
      </c>
      <c r="BG14" s="28">
        <f t="shared" si="37"/>
        <v>859765.18332397006</v>
      </c>
      <c r="BH14" s="28">
        <f t="shared" si="38"/>
        <v>706403.07768971508</v>
      </c>
      <c r="BI14" s="28">
        <f t="shared" si="39"/>
        <v>575455.03287481691</v>
      </c>
      <c r="BJ14" s="28">
        <f t="shared" si="40"/>
        <v>494487.6350797842</v>
      </c>
      <c r="BK14" s="28">
        <f t="shared" si="41"/>
        <v>433783.35210439592</v>
      </c>
      <c r="BL14" s="28">
        <f t="shared" si="42"/>
        <v>449230.19122920168</v>
      </c>
      <c r="BM14" s="28">
        <f t="shared" si="43"/>
        <v>556677.23088029306</v>
      </c>
      <c r="BN14" s="28">
        <f t="shared" si="44"/>
        <v>634906.07089790399</v>
      </c>
      <c r="BO14" s="28">
        <f t="shared" si="45"/>
        <v>588614.05316106998</v>
      </c>
      <c r="BP14" s="28">
        <f t="shared" si="46"/>
        <v>716556.44310770975</v>
      </c>
      <c r="BQ14" s="28">
        <f t="shared" si="47"/>
        <v>986035.82045875257</v>
      </c>
      <c r="BR14" s="28">
        <f t="shared" si="48"/>
        <v>1173480.8774274527</v>
      </c>
      <c r="BS14" s="28">
        <f t="shared" si="49"/>
        <v>1488403.4440948183</v>
      </c>
      <c r="BT14" s="28">
        <f t="shared" si="50"/>
        <v>1779889.4408520253</v>
      </c>
      <c r="BU14" s="28">
        <f t="shared" si="51"/>
        <v>1436411.0499854663</v>
      </c>
      <c r="BV14" s="28">
        <f t="shared" si="52"/>
        <v>1279747.3549766354</v>
      </c>
      <c r="BW14" s="28">
        <f t="shared" si="53"/>
        <v>1170009.2576672323</v>
      </c>
      <c r="BX14" s="28">
        <f t="shared" si="54"/>
        <v>1171458.4441500371</v>
      </c>
      <c r="BY14" s="28">
        <f t="shared" si="55"/>
        <v>1294869.2903640857</v>
      </c>
      <c r="BZ14" s="28">
        <f t="shared" si="56"/>
        <v>1146589.3816146075</v>
      </c>
      <c r="CA14" s="28">
        <f t="shared" si="57"/>
        <v>1180826.2519566887</v>
      </c>
      <c r="CB14" s="28">
        <f t="shared" si="58"/>
        <v>1099385.9153180402</v>
      </c>
      <c r="CC14" s="28">
        <f t="shared" si="59"/>
        <v>988142.44714142603</v>
      </c>
      <c r="CD14" s="28">
        <f t="shared" si="60"/>
        <v>1079701.5946609965</v>
      </c>
      <c r="CE14" s="28">
        <f t="shared" si="61"/>
        <v>1191412.7081447088</v>
      </c>
      <c r="CF14" s="28">
        <f t="shared" si="62"/>
        <v>1034173.5548466487</v>
      </c>
      <c r="CG14" s="28">
        <f t="shared" si="63"/>
        <v>736182.47713256278</v>
      </c>
      <c r="CH14" s="28">
        <f t="shared" si="64"/>
        <v>760760.56264615874</v>
      </c>
      <c r="CI14" s="28">
        <f t="shared" si="65"/>
        <v>675876.10085258575</v>
      </c>
      <c r="CJ14" s="28">
        <f t="shared" si="66"/>
        <v>651794.70515071205</v>
      </c>
      <c r="CK14" s="28">
        <f t="shared" si="67"/>
        <v>819024.10172381252</v>
      </c>
      <c r="CL14" s="28">
        <f t="shared" si="68"/>
        <v>608467.60797461262</v>
      </c>
      <c r="CM14" s="28">
        <f t="shared" si="69"/>
        <v>536853.7796856435</v>
      </c>
      <c r="CN14" s="28">
        <f t="shared" si="70"/>
        <v>569314.93969004636</v>
      </c>
      <c r="CO14" s="28">
        <f t="shared" si="71"/>
        <v>731028.94649857376</v>
      </c>
      <c r="CP14" s="28">
        <f t="shared" si="72"/>
        <v>748943.71582396992</v>
      </c>
      <c r="CQ14" s="28">
        <f t="shared" si="73"/>
        <v>731772.47755437566</v>
      </c>
      <c r="CR14" s="28">
        <f t="shared" si="74"/>
        <v>724960.96797689842</v>
      </c>
      <c r="CS14" s="28">
        <f t="shared" si="75"/>
        <v>661342.70131540857</v>
      </c>
      <c r="CT14" s="28">
        <f t="shared" si="76"/>
        <v>952162.42902626202</v>
      </c>
      <c r="CU14" s="28">
        <f t="shared" si="77"/>
        <v>1138241.2472881272</v>
      </c>
      <c r="CV14" s="28">
        <f t="shared" si="78"/>
        <v>1073659.1895901074</v>
      </c>
      <c r="CW14" s="28">
        <f t="shared" si="79"/>
        <v>965948.88887614082</v>
      </c>
      <c r="CX14" s="28">
        <f t="shared" si="80"/>
        <v>1020753.2893282181</v>
      </c>
      <c r="CY14" s="28">
        <f t="shared" si="81"/>
        <v>987048.51609430136</v>
      </c>
      <c r="CZ14" s="28">
        <f t="shared" si="82"/>
        <v>1009682.9694574736</v>
      </c>
      <c r="DA14" s="28">
        <f t="shared" si="83"/>
        <v>1042849.989059939</v>
      </c>
      <c r="DB14" s="28">
        <f t="shared" si="84"/>
        <v>898502.07429186197</v>
      </c>
      <c r="DC14" s="28">
        <f t="shared" si="85"/>
        <v>870445.53056374972</v>
      </c>
      <c r="DD14" s="28">
        <f t="shared" si="86"/>
        <v>948134.56515519996</v>
      </c>
      <c r="DE14" s="28">
        <f t="shared" si="87"/>
        <v>984561.86109647143</v>
      </c>
      <c r="DF14" s="28">
        <f t="shared" si="88"/>
        <v>877158.87387642043</v>
      </c>
      <c r="DG14" s="28">
        <f t="shared" si="89"/>
        <v>874397.97985191073</v>
      </c>
      <c r="DH14" s="28">
        <f t="shared" si="90"/>
        <v>812524.37611064082</v>
      </c>
      <c r="DI14" s="28">
        <f t="shared" si="91"/>
        <v>665892.96805999428</v>
      </c>
      <c r="DJ14" s="28">
        <f t="shared" si="92"/>
        <v>718615.40768087783</v>
      </c>
      <c r="DK14" s="28">
        <f t="shared" si="93"/>
        <v>721816.31621846918</v>
      </c>
      <c r="DL14" s="28">
        <f t="shared" si="94"/>
        <v>700449.76695787383</v>
      </c>
      <c r="DM14" s="28">
        <f t="shared" si="95"/>
        <v>600278.83762400702</v>
      </c>
      <c r="DN14" s="28">
        <f t="shared" si="96"/>
        <v>522887.45083148737</v>
      </c>
      <c r="DO14" s="28">
        <f t="shared" si="97"/>
        <v>574964.00605746603</v>
      </c>
      <c r="DP14" s="28">
        <f t="shared" si="98"/>
        <v>607326.35606684466</v>
      </c>
      <c r="DQ14" s="28">
        <f t="shared" si="99"/>
        <v>635916.48850990762</v>
      </c>
      <c r="DR14" s="28">
        <f t="shared" si="100"/>
        <v>562941.84923105314</v>
      </c>
      <c r="DS14" s="28">
        <f t="shared" si="101"/>
        <v>485948.00082370418</v>
      </c>
      <c r="DT14" s="28">
        <f t="shared" si="102"/>
        <v>457582.70417558489</v>
      </c>
      <c r="DU14" s="28">
        <f t="shared" si="103"/>
        <v>476222.27021547401</v>
      </c>
      <c r="DV14" s="28">
        <f t="shared" si="104"/>
        <v>747343.32366302714</v>
      </c>
      <c r="DW14" s="28">
        <f t="shared" si="105"/>
        <v>711874.08894420927</v>
      </c>
      <c r="DX14" s="28">
        <f t="shared" si="106"/>
        <v>729104.10109866131</v>
      </c>
      <c r="DY14" s="28">
        <f t="shared" si="107"/>
        <v>967501.96256489609</v>
      </c>
      <c r="DZ14" s="28">
        <f t="shared" si="108"/>
        <v>1243769.9391851365</v>
      </c>
      <c r="EA14" s="28">
        <f t="shared" si="109"/>
        <v>1261816.86141524</v>
      </c>
      <c r="EB14" s="28">
        <f t="shared" si="110"/>
        <v>1357364.8366105431</v>
      </c>
      <c r="EC14" s="28">
        <f t="shared" si="111"/>
        <v>1662031.7152817308</v>
      </c>
      <c r="ED14" s="28">
        <f t="shared" si="112"/>
        <v>1247952.8327046104</v>
      </c>
      <c r="EE14" s="28">
        <f t="shared" si="113"/>
        <v>1407703.478619297</v>
      </c>
      <c r="EF14" s="28">
        <f t="shared" si="114"/>
        <v>1374133.5420378048</v>
      </c>
      <c r="EG14" s="28">
        <f t="shared" si="115"/>
        <v>1234311.4863096678</v>
      </c>
      <c r="EH14" s="28">
        <f t="shared" si="116"/>
        <v>919143.46205655357</v>
      </c>
      <c r="EI14" s="28">
        <f t="shared" si="117"/>
        <v>1224566.126350099</v>
      </c>
      <c r="EJ14" s="28">
        <f t="shared" si="118"/>
        <v>1231756.0266228027</v>
      </c>
      <c r="EK14" s="28">
        <f t="shared" si="119"/>
        <v>1292571.3720524772</v>
      </c>
      <c r="EL14" s="28">
        <f t="shared" si="120"/>
        <v>1507001.57875687</v>
      </c>
      <c r="EM14" s="28">
        <f t="shared" si="121"/>
        <v>1233374.9675820309</v>
      </c>
    </row>
    <row r="15" spans="5:171">
      <c r="E15" s="25">
        <v>1881</v>
      </c>
      <c r="F15" s="26">
        <v>-4.7223973527306735E-2</v>
      </c>
      <c r="G15" s="27"/>
      <c r="H15" s="25">
        <v>10</v>
      </c>
      <c r="V15" s="28">
        <f t="shared" si="0"/>
        <v>1406332.703903453</v>
      </c>
      <c r="W15" s="28">
        <f t="shared" si="1"/>
        <v>1582212.9732249093</v>
      </c>
      <c r="X15" s="28">
        <f t="shared" si="2"/>
        <v>1448331.4528736621</v>
      </c>
      <c r="Y15" s="28">
        <f t="shared" si="3"/>
        <v>1413603.7155028663</v>
      </c>
      <c r="Z15" s="28">
        <f t="shared" si="4"/>
        <v>1334366.8217402613</v>
      </c>
      <c r="AA15" s="28">
        <f t="shared" si="5"/>
        <v>1283001.0347968463</v>
      </c>
      <c r="AB15" s="28">
        <f t="shared" si="6"/>
        <v>1541096.9870303324</v>
      </c>
      <c r="AC15" s="28">
        <f t="shared" si="7"/>
        <v>1332171.4339563295</v>
      </c>
      <c r="AD15" s="28">
        <f t="shared" si="8"/>
        <v>1058319.0848080358</v>
      </c>
      <c r="AE15" s="28">
        <f t="shared" si="9"/>
        <v>1157153.0455075924</v>
      </c>
      <c r="AF15" s="28">
        <f t="shared" si="10"/>
        <v>1057030.0031018546</v>
      </c>
      <c r="AG15" s="28">
        <f t="shared" si="11"/>
        <v>1072088.8420640572</v>
      </c>
      <c r="AH15" s="28">
        <f t="shared" si="12"/>
        <v>1179876.8790124734</v>
      </c>
      <c r="AI15" s="28">
        <f t="shared" si="13"/>
        <v>1043517.9276851941</v>
      </c>
      <c r="AJ15" s="28">
        <f t="shared" si="14"/>
        <v>1052367.910814099</v>
      </c>
      <c r="AK15" s="28">
        <f t="shared" si="15"/>
        <v>979811.50916590798</v>
      </c>
      <c r="AL15" s="28">
        <f t="shared" si="16"/>
        <v>944524.72687106743</v>
      </c>
      <c r="AM15" s="28">
        <f t="shared" si="17"/>
        <v>1051380.9507651262</v>
      </c>
      <c r="AN15" s="28">
        <f t="shared" si="18"/>
        <v>1020414.2749132722</v>
      </c>
      <c r="AO15" s="28">
        <f t="shared" si="19"/>
        <v>1039664.171976916</v>
      </c>
      <c r="AP15" s="28">
        <f t="shared" si="20"/>
        <v>948510.58114896005</v>
      </c>
      <c r="AQ15" s="28">
        <f t="shared" si="21"/>
        <v>917461.60525042086</v>
      </c>
      <c r="AR15" s="28">
        <f t="shared" si="22"/>
        <v>1008651.8823648253</v>
      </c>
      <c r="AS15" s="28">
        <f t="shared" si="23"/>
        <v>866048.18252016173</v>
      </c>
      <c r="AT15" s="28">
        <f t="shared" si="24"/>
        <v>791143.5359094314</v>
      </c>
      <c r="AU15" s="28">
        <f t="shared" si="25"/>
        <v>858820.01092378586</v>
      </c>
      <c r="AV15" s="28">
        <f t="shared" si="26"/>
        <v>877721.99535408895</v>
      </c>
      <c r="AW15" s="28">
        <f t="shared" si="27"/>
        <v>798494.43593027326</v>
      </c>
      <c r="AX15" s="28">
        <f t="shared" si="28"/>
        <v>675612.18155473692</v>
      </c>
      <c r="AY15" s="28">
        <f t="shared" si="29"/>
        <v>867530.74563483789</v>
      </c>
      <c r="AZ15" s="28">
        <f t="shared" si="30"/>
        <v>749108.50962894026</v>
      </c>
      <c r="BA15" s="28">
        <f t="shared" si="31"/>
        <v>766941.22302361147</v>
      </c>
      <c r="BB15" s="28">
        <f t="shared" si="32"/>
        <v>844351.89370226581</v>
      </c>
      <c r="BC15" s="28">
        <f t="shared" si="33"/>
        <v>809594.52731079899</v>
      </c>
      <c r="BD15" s="28">
        <f t="shared" si="34"/>
        <v>738026.63673828624</v>
      </c>
      <c r="BE15" s="28">
        <f t="shared" si="35"/>
        <v>667015.43045382015</v>
      </c>
      <c r="BF15" s="28">
        <f t="shared" si="36"/>
        <v>766982.3806066002</v>
      </c>
      <c r="BG15" s="28">
        <f t="shared" si="37"/>
        <v>751237.79851385509</v>
      </c>
      <c r="BH15" s="28">
        <f t="shared" si="38"/>
        <v>524624.30443762371</v>
      </c>
      <c r="BI15" s="28">
        <f t="shared" si="39"/>
        <v>503234.61617376038</v>
      </c>
      <c r="BJ15" s="28">
        <f t="shared" si="40"/>
        <v>427021.57582363632</v>
      </c>
      <c r="BK15" s="28">
        <f t="shared" si="41"/>
        <v>404896.2766398291</v>
      </c>
      <c r="BL15" s="28">
        <f t="shared" si="42"/>
        <v>526850.39853861555</v>
      </c>
      <c r="BM15" s="28">
        <f t="shared" si="43"/>
        <v>593070.48481424816</v>
      </c>
      <c r="BN15" s="28">
        <f t="shared" si="44"/>
        <v>616084.13075796957</v>
      </c>
      <c r="BO15" s="28">
        <f t="shared" si="45"/>
        <v>626106.16860524181</v>
      </c>
      <c r="BP15" s="28">
        <f t="shared" si="46"/>
        <v>732299.12608899479</v>
      </c>
      <c r="BQ15" s="28">
        <f t="shared" si="47"/>
        <v>1026207.3753865589</v>
      </c>
      <c r="BR15" s="28">
        <f t="shared" si="48"/>
        <v>1285331.1975255925</v>
      </c>
      <c r="BS15" s="28">
        <f t="shared" si="49"/>
        <v>1661360.6860092052</v>
      </c>
      <c r="BT15" s="28">
        <f t="shared" si="50"/>
        <v>1684601.2332327873</v>
      </c>
      <c r="BU15" s="28">
        <f t="shared" si="51"/>
        <v>1363411.9417019144</v>
      </c>
      <c r="BV15" s="28">
        <f t="shared" si="52"/>
        <v>1135324.057414165</v>
      </c>
      <c r="BW15" s="28">
        <f t="shared" si="53"/>
        <v>1246075.1730409879</v>
      </c>
      <c r="BX15" s="28">
        <f t="shared" si="54"/>
        <v>1323317.4565015561</v>
      </c>
      <c r="BY15" s="28">
        <f t="shared" si="55"/>
        <v>1193301.9628084034</v>
      </c>
      <c r="BZ15" s="28">
        <f t="shared" si="56"/>
        <v>1293376.6963671537</v>
      </c>
      <c r="CA15" s="28">
        <f t="shared" si="57"/>
        <v>1227138.0758410033</v>
      </c>
      <c r="CB15" s="28">
        <f t="shared" si="58"/>
        <v>935241.22726817313</v>
      </c>
      <c r="CC15" s="28">
        <f t="shared" si="59"/>
        <v>1024830.6344136639</v>
      </c>
      <c r="CD15" s="28">
        <f t="shared" si="60"/>
        <v>1056958.2383628716</v>
      </c>
      <c r="CE15" s="28">
        <f t="shared" si="61"/>
        <v>1101408.3716562055</v>
      </c>
      <c r="CF15" s="28">
        <f t="shared" si="62"/>
        <v>831615.60533794283</v>
      </c>
      <c r="CG15" s="28">
        <f t="shared" si="63"/>
        <v>701087.80815832817</v>
      </c>
      <c r="CH15" s="28">
        <f t="shared" si="64"/>
        <v>762402.3146309359</v>
      </c>
      <c r="CI15" s="28">
        <f t="shared" si="65"/>
        <v>677357.99318199488</v>
      </c>
      <c r="CJ15" s="28">
        <f t="shared" si="66"/>
        <v>696739.05712790624</v>
      </c>
      <c r="CK15" s="28">
        <f t="shared" si="67"/>
        <v>631059.06087195815</v>
      </c>
      <c r="CL15" s="28">
        <f t="shared" si="68"/>
        <v>525545.2321649564</v>
      </c>
      <c r="CM15" s="28">
        <f t="shared" si="69"/>
        <v>526306.4900994855</v>
      </c>
      <c r="CN15" s="28">
        <f t="shared" si="70"/>
        <v>587846.28267942625</v>
      </c>
      <c r="CO15" s="28">
        <f t="shared" si="71"/>
        <v>713240.70386211027</v>
      </c>
      <c r="CP15" s="28">
        <f t="shared" si="72"/>
        <v>733351.67208208784</v>
      </c>
      <c r="CQ15" s="28">
        <f t="shared" si="73"/>
        <v>726550.48134511919</v>
      </c>
      <c r="CR15" s="28">
        <f t="shared" si="74"/>
        <v>706945.43314274889</v>
      </c>
      <c r="CS15" s="28">
        <f t="shared" si="75"/>
        <v>733642.30307046336</v>
      </c>
      <c r="CT15" s="28">
        <f t="shared" si="76"/>
        <v>983120.96276902757</v>
      </c>
      <c r="CU15" s="28">
        <f t="shared" si="77"/>
        <v>1052565.5607139587</v>
      </c>
      <c r="CV15" s="28">
        <f t="shared" si="78"/>
        <v>997390.76563370437</v>
      </c>
      <c r="CW15" s="28">
        <f t="shared" si="79"/>
        <v>995915.13856892509</v>
      </c>
      <c r="CX15" s="28">
        <f t="shared" si="80"/>
        <v>966499.43702048797</v>
      </c>
      <c r="CY15" s="28">
        <f t="shared" si="81"/>
        <v>1002477.7782255228</v>
      </c>
      <c r="CZ15" s="28">
        <f t="shared" si="82"/>
        <v>1016934.8003331161</v>
      </c>
      <c r="DA15" s="28">
        <f t="shared" si="83"/>
        <v>996728.51879360701</v>
      </c>
      <c r="DB15" s="28">
        <f t="shared" si="84"/>
        <v>898747.12754731881</v>
      </c>
      <c r="DC15" s="28">
        <f t="shared" si="85"/>
        <v>876768.25328773877</v>
      </c>
      <c r="DD15" s="28">
        <f t="shared" si="86"/>
        <v>914622.5524578722</v>
      </c>
      <c r="DE15" s="28">
        <f t="shared" si="87"/>
        <v>904370.62611043802</v>
      </c>
      <c r="DF15" s="28">
        <f t="shared" si="88"/>
        <v>827923.02909443225</v>
      </c>
      <c r="DG15" s="28">
        <f t="shared" si="89"/>
        <v>825225.5264417564</v>
      </c>
      <c r="DH15" s="28">
        <f t="shared" si="90"/>
        <v>670675.60115545546</v>
      </c>
      <c r="DI15" s="28">
        <f t="shared" si="91"/>
        <v>686833.65622479492</v>
      </c>
      <c r="DJ15" s="28">
        <f t="shared" si="92"/>
        <v>722013.18102623336</v>
      </c>
      <c r="DK15" s="28">
        <f t="shared" si="93"/>
        <v>705537.67826656764</v>
      </c>
      <c r="DL15" s="28">
        <f t="shared" si="94"/>
        <v>579061.8577060774</v>
      </c>
      <c r="DM15" s="28">
        <f t="shared" si="95"/>
        <v>480298.97356284835</v>
      </c>
      <c r="DN15" s="28">
        <f t="shared" si="96"/>
        <v>542690.67519281839</v>
      </c>
      <c r="DO15" s="28">
        <f t="shared" si="97"/>
        <v>573172.8840362787</v>
      </c>
      <c r="DP15" s="28">
        <f t="shared" si="98"/>
        <v>524899.54240827984</v>
      </c>
      <c r="DQ15" s="28">
        <f t="shared" si="99"/>
        <v>580644.97914096666</v>
      </c>
      <c r="DR15" s="28">
        <f t="shared" si="100"/>
        <v>488245.6709637809</v>
      </c>
      <c r="DS15" s="28">
        <f t="shared" si="101"/>
        <v>447263.149176676</v>
      </c>
      <c r="DT15" s="28">
        <f t="shared" si="102"/>
        <v>393692.97482907551</v>
      </c>
      <c r="DU15" s="28">
        <f t="shared" si="103"/>
        <v>597969.15825846861</v>
      </c>
      <c r="DV15" s="28">
        <f t="shared" si="104"/>
        <v>738834.77097618917</v>
      </c>
      <c r="DW15" s="28">
        <f t="shared" si="105"/>
        <v>726832.80342183728</v>
      </c>
      <c r="DX15" s="28">
        <f t="shared" si="106"/>
        <v>836191.83056421112</v>
      </c>
      <c r="DY15" s="28">
        <f t="shared" si="107"/>
        <v>1135666.0559102062</v>
      </c>
      <c r="DZ15" s="28">
        <f t="shared" si="108"/>
        <v>1094387.6725040465</v>
      </c>
      <c r="EA15" s="28">
        <f t="shared" si="109"/>
        <v>1249309.1243817329</v>
      </c>
      <c r="EB15" s="28">
        <f t="shared" si="110"/>
        <v>1429971.4658761539</v>
      </c>
      <c r="EC15" s="28">
        <f t="shared" si="111"/>
        <v>1566993.7161506556</v>
      </c>
      <c r="ED15" s="28">
        <f t="shared" si="112"/>
        <v>1391676.6823182732</v>
      </c>
      <c r="EE15" s="28">
        <f t="shared" si="113"/>
        <v>1403008.4113843786</v>
      </c>
      <c r="EF15" s="28">
        <f t="shared" si="114"/>
        <v>1415601.9417096227</v>
      </c>
      <c r="EG15" s="28">
        <f t="shared" si="115"/>
        <v>1078902.2356111258</v>
      </c>
      <c r="EH15" s="28">
        <f t="shared" si="116"/>
        <v>1077490.3224639662</v>
      </c>
      <c r="EI15" s="28">
        <f t="shared" si="117"/>
        <v>1219546.2670756401</v>
      </c>
      <c r="EJ15" s="28">
        <f t="shared" si="118"/>
        <v>1361712.1423735253</v>
      </c>
      <c r="EK15" s="28">
        <f t="shared" si="119"/>
        <v>1420828.4850574241</v>
      </c>
      <c r="EL15" s="28">
        <f t="shared" si="120"/>
        <v>1375419.9180901677</v>
      </c>
      <c r="EM15" s="28">
        <f t="shared" si="121"/>
        <v>1232069.4989132031</v>
      </c>
    </row>
    <row r="16" spans="5:171">
      <c r="E16" s="25">
        <v>1882</v>
      </c>
      <c r="F16" s="26">
        <v>5.5775221195606538E-2</v>
      </c>
      <c r="G16" s="27"/>
      <c r="H16" s="25">
        <v>11</v>
      </c>
      <c r="V16" s="28">
        <f t="shared" si="0"/>
        <v>1589640.4207129336</v>
      </c>
      <c r="W16" s="28">
        <f t="shared" si="1"/>
        <v>1413037.709422454</v>
      </c>
      <c r="X16" s="28">
        <f t="shared" si="2"/>
        <v>1433301.0431848459</v>
      </c>
      <c r="Y16" s="28">
        <f t="shared" si="3"/>
        <v>1441958.2919007058</v>
      </c>
      <c r="Z16" s="28">
        <f t="shared" si="4"/>
        <v>1374884.668802297</v>
      </c>
      <c r="AA16" s="28">
        <f t="shared" si="5"/>
        <v>1414860.2072167946</v>
      </c>
      <c r="AB16" s="28">
        <f t="shared" si="6"/>
        <v>1525582.2117471674</v>
      </c>
      <c r="AC16" s="28">
        <f t="shared" si="7"/>
        <v>1207634.286081553</v>
      </c>
      <c r="AD16" s="28">
        <f t="shared" si="8"/>
        <v>1088652.0949173227</v>
      </c>
      <c r="AE16" s="28">
        <f t="shared" si="9"/>
        <v>1194808.0380788622</v>
      </c>
      <c r="AF16" s="28">
        <f t="shared" si="10"/>
        <v>957457.67941710888</v>
      </c>
      <c r="AG16" s="28">
        <f t="shared" si="11"/>
        <v>1167632.4215447209</v>
      </c>
      <c r="AH16" s="28">
        <f t="shared" si="12"/>
        <v>1064449.1890270901</v>
      </c>
      <c r="AI16" s="28">
        <f t="shared" si="13"/>
        <v>1084322.903525736</v>
      </c>
      <c r="AJ16" s="28">
        <f t="shared" si="14"/>
        <v>1080510.6755906758</v>
      </c>
      <c r="AK16" s="28">
        <f t="shared" si="15"/>
        <v>935015.85818199464</v>
      </c>
      <c r="AL16" s="28">
        <f t="shared" si="16"/>
        <v>953093.31180164707</v>
      </c>
      <c r="AM16" s="28">
        <f t="shared" si="17"/>
        <v>1049660.8763975678</v>
      </c>
      <c r="AN16" s="28">
        <f t="shared" si="18"/>
        <v>1073495.9514674444</v>
      </c>
      <c r="AO16" s="28">
        <f t="shared" si="19"/>
        <v>859160.79701093119</v>
      </c>
      <c r="AP16" s="28">
        <f t="shared" si="20"/>
        <v>999224.94646096544</v>
      </c>
      <c r="AQ16" s="28">
        <f t="shared" si="21"/>
        <v>909975.18240421067</v>
      </c>
      <c r="AR16" s="28">
        <f t="shared" si="22"/>
        <v>899913.50886186806</v>
      </c>
      <c r="AS16" s="28">
        <f t="shared" si="23"/>
        <v>812300.55353303452</v>
      </c>
      <c r="AT16" s="28">
        <f t="shared" si="24"/>
        <v>819555.92685511394</v>
      </c>
      <c r="AU16" s="28">
        <f t="shared" si="25"/>
        <v>885684.55604590243</v>
      </c>
      <c r="AV16" s="28">
        <f t="shared" si="26"/>
        <v>797188.08754067938</v>
      </c>
      <c r="AW16" s="28">
        <f t="shared" si="27"/>
        <v>710757.34580716304</v>
      </c>
      <c r="AX16" s="28">
        <f t="shared" si="28"/>
        <v>716912.65981960157</v>
      </c>
      <c r="AY16" s="28">
        <f t="shared" si="29"/>
        <v>789161.37078905001</v>
      </c>
      <c r="AZ16" s="28">
        <f t="shared" si="30"/>
        <v>760683.03602059511</v>
      </c>
      <c r="BA16" s="28">
        <f t="shared" si="31"/>
        <v>753325.98754912824</v>
      </c>
      <c r="BB16" s="28">
        <f t="shared" si="32"/>
        <v>759350.45641247299</v>
      </c>
      <c r="BC16" s="28">
        <f t="shared" si="33"/>
        <v>764531.43691620964</v>
      </c>
      <c r="BD16" s="28">
        <f t="shared" si="34"/>
        <v>687880.18197410705</v>
      </c>
      <c r="BE16" s="28">
        <f t="shared" si="35"/>
        <v>696609.20019044459</v>
      </c>
      <c r="BF16" s="28">
        <f t="shared" si="36"/>
        <v>668693.18020939804</v>
      </c>
      <c r="BG16" s="28">
        <f t="shared" si="37"/>
        <v>556694.82547646109</v>
      </c>
      <c r="BH16" s="28">
        <f t="shared" si="38"/>
        <v>457774.34578134015</v>
      </c>
      <c r="BI16" s="28">
        <f t="shared" si="39"/>
        <v>433619.5151550491</v>
      </c>
      <c r="BJ16" s="28">
        <f t="shared" si="40"/>
        <v>397708.29666991811</v>
      </c>
      <c r="BK16" s="28">
        <f t="shared" si="41"/>
        <v>473812.03687151452</v>
      </c>
      <c r="BL16" s="28">
        <f t="shared" si="42"/>
        <v>560059.40585312794</v>
      </c>
      <c r="BM16" s="28">
        <f t="shared" si="43"/>
        <v>574223.26360753528</v>
      </c>
      <c r="BN16" s="28">
        <f t="shared" si="44"/>
        <v>653884.89895901666</v>
      </c>
      <c r="BO16" s="28">
        <f t="shared" si="45"/>
        <v>638454.60322273127</v>
      </c>
      <c r="BP16" s="28">
        <f t="shared" si="46"/>
        <v>760457.39028790523</v>
      </c>
      <c r="BQ16" s="28">
        <f t="shared" si="47"/>
        <v>1121548.5883566851</v>
      </c>
      <c r="BR16" s="28">
        <f t="shared" si="48"/>
        <v>1431535.8920305823</v>
      </c>
      <c r="BS16" s="28">
        <f t="shared" si="49"/>
        <v>1568960.2703207727</v>
      </c>
      <c r="BT16" s="28">
        <f t="shared" si="50"/>
        <v>1595472.7826933647</v>
      </c>
      <c r="BU16" s="28">
        <f t="shared" si="51"/>
        <v>1206887.0381608631</v>
      </c>
      <c r="BV16" s="28">
        <f t="shared" si="52"/>
        <v>1206476.0781140968</v>
      </c>
      <c r="BW16" s="28">
        <f t="shared" si="53"/>
        <v>1404511.5888160376</v>
      </c>
      <c r="BX16" s="28">
        <f t="shared" si="54"/>
        <v>1216836.9669427453</v>
      </c>
      <c r="BY16" s="28">
        <f t="shared" si="55"/>
        <v>1343109.4373025761</v>
      </c>
      <c r="BZ16" s="28">
        <f t="shared" si="56"/>
        <v>1341147.0329374545</v>
      </c>
      <c r="CA16" s="28">
        <f t="shared" si="57"/>
        <v>1041623.6586480762</v>
      </c>
      <c r="CB16" s="28">
        <f t="shared" si="58"/>
        <v>967832.30922906392</v>
      </c>
      <c r="CC16" s="28">
        <f t="shared" si="59"/>
        <v>1001036.9626260735</v>
      </c>
      <c r="CD16" s="28">
        <f t="shared" si="60"/>
        <v>974962.47965558688</v>
      </c>
      <c r="CE16" s="28">
        <f t="shared" si="61"/>
        <v>883733.87974512973</v>
      </c>
      <c r="CF16" s="28">
        <f t="shared" si="62"/>
        <v>790229.97379277425</v>
      </c>
      <c r="CG16" s="28">
        <f t="shared" si="63"/>
        <v>701055.75617376098</v>
      </c>
      <c r="CH16" s="28">
        <f t="shared" si="64"/>
        <v>762393.71209443244</v>
      </c>
      <c r="CI16" s="28">
        <f t="shared" si="65"/>
        <v>722472.82777195855</v>
      </c>
      <c r="CJ16" s="28">
        <f t="shared" si="66"/>
        <v>535657.77213617798</v>
      </c>
      <c r="CK16" s="28">
        <f t="shared" si="67"/>
        <v>543859.31759687699</v>
      </c>
      <c r="CL16" s="28">
        <f t="shared" si="68"/>
        <v>514087.14041906694</v>
      </c>
      <c r="CM16" s="28">
        <f t="shared" si="69"/>
        <v>542242.87073552993</v>
      </c>
      <c r="CN16" s="28">
        <f t="shared" si="70"/>
        <v>572280.90019725845</v>
      </c>
      <c r="CO16" s="28">
        <f t="shared" si="71"/>
        <v>696856.17837199918</v>
      </c>
      <c r="CP16" s="28">
        <f t="shared" si="72"/>
        <v>726517.26527069241</v>
      </c>
      <c r="CQ16" s="28">
        <f t="shared" si="73"/>
        <v>706937.45635178487</v>
      </c>
      <c r="CR16" s="28">
        <f t="shared" si="74"/>
        <v>782505.9047174158</v>
      </c>
      <c r="CS16" s="28">
        <f t="shared" si="75"/>
        <v>755830.14798689005</v>
      </c>
      <c r="CT16" s="28">
        <f t="shared" si="76"/>
        <v>907122.04779200116</v>
      </c>
      <c r="CU16" s="28">
        <f t="shared" si="77"/>
        <v>975645.35876918759</v>
      </c>
      <c r="CV16" s="28">
        <f t="shared" si="78"/>
        <v>1026071.1085749824</v>
      </c>
      <c r="CW16" s="28">
        <f t="shared" si="79"/>
        <v>940907.82600025157</v>
      </c>
      <c r="CX16" s="28">
        <f t="shared" si="80"/>
        <v>979448.91486752022</v>
      </c>
      <c r="CY16" s="28">
        <f t="shared" si="81"/>
        <v>1007457.5653437841</v>
      </c>
      <c r="CZ16" s="28">
        <f t="shared" si="82"/>
        <v>969822.11400467122</v>
      </c>
      <c r="DA16" s="28">
        <f t="shared" si="83"/>
        <v>994807.94582286465</v>
      </c>
      <c r="DB16" s="28">
        <f t="shared" si="84"/>
        <v>903284.71498872968</v>
      </c>
      <c r="DC16" s="28">
        <f t="shared" si="85"/>
        <v>843918.81992374314</v>
      </c>
      <c r="DD16" s="28">
        <f t="shared" si="86"/>
        <v>838280.32847030973</v>
      </c>
      <c r="DE16" s="28">
        <f t="shared" si="87"/>
        <v>851730.26415372547</v>
      </c>
      <c r="DF16" s="28">
        <f t="shared" si="88"/>
        <v>779645.9015172295</v>
      </c>
      <c r="DG16" s="28">
        <f t="shared" si="89"/>
        <v>679661.53379756981</v>
      </c>
      <c r="DH16" s="28">
        <f t="shared" si="90"/>
        <v>690245.48785632593</v>
      </c>
      <c r="DI16" s="28">
        <f t="shared" si="91"/>
        <v>688563.66143899015</v>
      </c>
      <c r="DJ16" s="28">
        <f t="shared" si="92"/>
        <v>704178.19414509484</v>
      </c>
      <c r="DK16" s="28">
        <f t="shared" si="93"/>
        <v>581985.4206669936</v>
      </c>
      <c r="DL16" s="28">
        <f t="shared" si="94"/>
        <v>462303.85447900265</v>
      </c>
      <c r="DM16" s="28">
        <f t="shared" si="95"/>
        <v>497393.06803214201</v>
      </c>
      <c r="DN16" s="28">
        <f t="shared" si="96"/>
        <v>539810.42487591447</v>
      </c>
      <c r="DO16" s="28">
        <f t="shared" si="97"/>
        <v>494292.0568286397</v>
      </c>
      <c r="DP16" s="28">
        <f t="shared" si="98"/>
        <v>478223.27893375052</v>
      </c>
      <c r="DQ16" s="28">
        <f t="shared" si="99"/>
        <v>502492.36854229786</v>
      </c>
      <c r="DR16" s="28">
        <f t="shared" si="100"/>
        <v>448389.72119768895</v>
      </c>
      <c r="DS16" s="28">
        <f t="shared" si="101"/>
        <v>383968.07059492718</v>
      </c>
      <c r="DT16" s="28">
        <f t="shared" si="102"/>
        <v>493254.07109364524</v>
      </c>
      <c r="DU16" s="28">
        <f t="shared" si="103"/>
        <v>589861.26939615654</v>
      </c>
      <c r="DV16" s="28">
        <f t="shared" si="104"/>
        <v>752701.1672721894</v>
      </c>
      <c r="DW16" s="28">
        <f t="shared" si="105"/>
        <v>831753.86637011613</v>
      </c>
      <c r="DX16" s="28">
        <f t="shared" si="106"/>
        <v>979374.15792125044</v>
      </c>
      <c r="DY16" s="28">
        <f t="shared" si="107"/>
        <v>997070.14178053313</v>
      </c>
      <c r="DZ16" s="28">
        <f t="shared" si="108"/>
        <v>1081156.8574670723</v>
      </c>
      <c r="EA16" s="28">
        <f t="shared" si="109"/>
        <v>1313241.5606249655</v>
      </c>
      <c r="EB16" s="28">
        <f t="shared" si="110"/>
        <v>1345238.3790891543</v>
      </c>
      <c r="EC16" s="28">
        <f t="shared" si="111"/>
        <v>1743618.0808093229</v>
      </c>
      <c r="ED16" s="28">
        <f t="shared" si="112"/>
        <v>1383984.9615704727</v>
      </c>
      <c r="EE16" s="28">
        <f t="shared" si="113"/>
        <v>1442169.8541742701</v>
      </c>
      <c r="EF16" s="28">
        <f t="shared" si="114"/>
        <v>1234645.8520861459</v>
      </c>
      <c r="EG16" s="28">
        <f t="shared" si="115"/>
        <v>1261990.5369314766</v>
      </c>
      <c r="EH16" s="28">
        <f t="shared" si="116"/>
        <v>1070713.6689459803</v>
      </c>
      <c r="EI16" s="28">
        <f t="shared" si="117"/>
        <v>1345249.4555743199</v>
      </c>
      <c r="EJ16" s="28">
        <f t="shared" si="118"/>
        <v>1493538.2930310564</v>
      </c>
      <c r="EK16" s="28">
        <f t="shared" si="119"/>
        <v>1293919.2881341046</v>
      </c>
      <c r="EL16" s="28">
        <f t="shared" si="120"/>
        <v>1370942.737662008</v>
      </c>
      <c r="EM16" s="28">
        <f t="shared" si="121"/>
        <v>1132817.8335544826</v>
      </c>
    </row>
    <row r="17" spans="5:143">
      <c r="E17" s="25">
        <v>1883</v>
      </c>
      <c r="F17" s="26">
        <v>8.8245878392755994E-2</v>
      </c>
      <c r="G17" s="27"/>
      <c r="H17" s="25">
        <v>12</v>
      </c>
      <c r="V17" s="28">
        <f t="shared" si="0"/>
        <v>1416219.2909703075</v>
      </c>
      <c r="W17" s="28">
        <f t="shared" si="1"/>
        <v>1394973.650773193</v>
      </c>
      <c r="X17" s="28">
        <f t="shared" si="2"/>
        <v>1458495.9767732054</v>
      </c>
      <c r="Y17" s="28">
        <f t="shared" si="3"/>
        <v>1482130.794473591</v>
      </c>
      <c r="Z17" s="28">
        <f t="shared" si="4"/>
        <v>1512500.7287809877</v>
      </c>
      <c r="AA17" s="28">
        <f t="shared" si="5"/>
        <v>1397210.9316493913</v>
      </c>
      <c r="AB17" s="28">
        <f t="shared" si="6"/>
        <v>1379601.7348736587</v>
      </c>
      <c r="AC17" s="28">
        <f t="shared" si="7"/>
        <v>1239226.5718541644</v>
      </c>
      <c r="AD17" s="28">
        <f t="shared" si="8"/>
        <v>1121344.9804448476</v>
      </c>
      <c r="AE17" s="28">
        <f t="shared" si="9"/>
        <v>1079625.6785829335</v>
      </c>
      <c r="AF17" s="28">
        <f t="shared" si="10"/>
        <v>1040250.0707753632</v>
      </c>
      <c r="AG17" s="28">
        <f t="shared" si="11"/>
        <v>1050841.4328776782</v>
      </c>
      <c r="AH17" s="28">
        <f t="shared" si="12"/>
        <v>1103383.4098112572</v>
      </c>
      <c r="AI17" s="28">
        <f t="shared" si="13"/>
        <v>1110613.3617356271</v>
      </c>
      <c r="AJ17" s="28">
        <f t="shared" si="14"/>
        <v>1028604.2160569074</v>
      </c>
      <c r="AK17" s="28">
        <f t="shared" si="15"/>
        <v>941204.2174475654</v>
      </c>
      <c r="AL17" s="28">
        <f t="shared" si="16"/>
        <v>949220.53689171048</v>
      </c>
      <c r="AM17" s="28">
        <f t="shared" si="17"/>
        <v>1101579.1147772104</v>
      </c>
      <c r="AN17" s="28">
        <f t="shared" si="18"/>
        <v>884961.91907513712</v>
      </c>
      <c r="AO17" s="28">
        <f t="shared" si="19"/>
        <v>902897.2659193899</v>
      </c>
      <c r="AP17" s="28">
        <f t="shared" si="20"/>
        <v>988661.71137306711</v>
      </c>
      <c r="AQ17" s="28">
        <f t="shared" si="21"/>
        <v>809900.77328215505</v>
      </c>
      <c r="AR17" s="28">
        <f t="shared" si="22"/>
        <v>842011.96617759927</v>
      </c>
      <c r="AS17" s="28">
        <f t="shared" si="23"/>
        <v>839426.85347263073</v>
      </c>
      <c r="AT17" s="28">
        <f t="shared" si="24"/>
        <v>843137.31370334199</v>
      </c>
      <c r="AU17" s="28">
        <f t="shared" si="25"/>
        <v>802464.24007303023</v>
      </c>
      <c r="AV17" s="28">
        <f t="shared" si="26"/>
        <v>707869.2726439049</v>
      </c>
      <c r="AW17" s="28">
        <f t="shared" si="27"/>
        <v>752372.53377207229</v>
      </c>
      <c r="AX17" s="28">
        <f t="shared" si="28"/>
        <v>650563.94502352516</v>
      </c>
      <c r="AY17" s="28">
        <f t="shared" si="29"/>
        <v>799406.39266099804</v>
      </c>
      <c r="AZ17" s="28">
        <f t="shared" si="30"/>
        <v>745362.25572629017</v>
      </c>
      <c r="BA17" s="28">
        <f t="shared" si="31"/>
        <v>675840.98306478572</v>
      </c>
      <c r="BB17" s="28">
        <f t="shared" si="32"/>
        <v>715340.54335572175</v>
      </c>
      <c r="BC17" s="28">
        <f t="shared" si="33"/>
        <v>710851.53667474713</v>
      </c>
      <c r="BD17" s="28">
        <f t="shared" si="34"/>
        <v>716652.99524267646</v>
      </c>
      <c r="BE17" s="28">
        <f t="shared" si="35"/>
        <v>605861.71570427821</v>
      </c>
      <c r="BF17" s="28">
        <f t="shared" si="36"/>
        <v>494321.43725371367</v>
      </c>
      <c r="BG17" s="28">
        <f t="shared" si="37"/>
        <v>484577.25616641634</v>
      </c>
      <c r="BH17" s="28">
        <f t="shared" si="38"/>
        <v>393488.96766510129</v>
      </c>
      <c r="BI17" s="28">
        <f t="shared" si="39"/>
        <v>402871.41076655034</v>
      </c>
      <c r="BJ17" s="28">
        <f t="shared" si="40"/>
        <v>464269.07380547735</v>
      </c>
      <c r="BK17" s="28">
        <f t="shared" si="41"/>
        <v>502453.26151286287</v>
      </c>
      <c r="BL17" s="28">
        <f t="shared" si="42"/>
        <v>540942.82544736587</v>
      </c>
      <c r="BM17" s="28">
        <f t="shared" si="43"/>
        <v>607973.80302410119</v>
      </c>
      <c r="BN17" s="28">
        <f t="shared" si="44"/>
        <v>665160.0318138951</v>
      </c>
      <c r="BO17" s="28">
        <f t="shared" si="45"/>
        <v>661392.38338205917</v>
      </c>
      <c r="BP17" s="28">
        <f t="shared" si="46"/>
        <v>829088.02804410353</v>
      </c>
      <c r="BQ17" s="28">
        <f t="shared" si="47"/>
        <v>1246086.1910656549</v>
      </c>
      <c r="BR17" s="28">
        <f t="shared" si="48"/>
        <v>1348630.7451815375</v>
      </c>
      <c r="BS17" s="28">
        <f t="shared" si="49"/>
        <v>1482337.2757415541</v>
      </c>
      <c r="BT17" s="28">
        <f t="shared" si="50"/>
        <v>1408872.6136377861</v>
      </c>
      <c r="BU17" s="28">
        <f t="shared" si="51"/>
        <v>1279405.7415431612</v>
      </c>
      <c r="BV17" s="28">
        <f t="shared" si="52"/>
        <v>1356571.2124241309</v>
      </c>
      <c r="BW17" s="28">
        <f t="shared" si="53"/>
        <v>1288357.7614126909</v>
      </c>
      <c r="BX17" s="28">
        <f t="shared" si="54"/>
        <v>1366269.0749824434</v>
      </c>
      <c r="BY17" s="28">
        <f t="shared" si="55"/>
        <v>1389330.4678247147</v>
      </c>
      <c r="BZ17" s="28">
        <f t="shared" si="56"/>
        <v>1135629.3148596589</v>
      </c>
      <c r="CA17" s="28">
        <f t="shared" si="57"/>
        <v>1075301.1401535263</v>
      </c>
      <c r="CB17" s="28">
        <f t="shared" si="58"/>
        <v>943063.48333725403</v>
      </c>
      <c r="CC17" s="28">
        <f t="shared" si="59"/>
        <v>921134.36737784196</v>
      </c>
      <c r="CD17" s="28">
        <f t="shared" si="60"/>
        <v>780375.87003831239</v>
      </c>
      <c r="CE17" s="28">
        <f t="shared" si="61"/>
        <v>837712.83777365496</v>
      </c>
      <c r="CF17" s="28">
        <f t="shared" si="62"/>
        <v>788272.61839800468</v>
      </c>
      <c r="CG17" s="28">
        <f t="shared" si="63"/>
        <v>699343.36181383219</v>
      </c>
      <c r="CH17" s="28">
        <f t="shared" si="64"/>
        <v>811195.17972894409</v>
      </c>
      <c r="CI17" s="28">
        <f t="shared" si="65"/>
        <v>554091.60451624903</v>
      </c>
      <c r="CJ17" s="28">
        <f t="shared" si="66"/>
        <v>460518.17515476421</v>
      </c>
      <c r="CK17" s="28">
        <f t="shared" si="67"/>
        <v>530708.46043221245</v>
      </c>
      <c r="CL17" s="28">
        <f t="shared" si="68"/>
        <v>528365.75676831615</v>
      </c>
      <c r="CM17" s="28">
        <f t="shared" si="69"/>
        <v>526601.53885100188</v>
      </c>
      <c r="CN17" s="28">
        <f t="shared" si="70"/>
        <v>557775.05066731118</v>
      </c>
      <c r="CO17" s="28">
        <f t="shared" si="71"/>
        <v>688683.38527090533</v>
      </c>
      <c r="CP17" s="28">
        <f t="shared" si="72"/>
        <v>705186.41185860545</v>
      </c>
      <c r="CQ17" s="28">
        <f t="shared" si="73"/>
        <v>780594.56073935318</v>
      </c>
      <c r="CR17" s="28">
        <f t="shared" si="74"/>
        <v>804211.47632030351</v>
      </c>
      <c r="CS17" s="28">
        <f t="shared" si="75"/>
        <v>695706.04129597137</v>
      </c>
      <c r="CT17" s="28">
        <f t="shared" si="76"/>
        <v>838786.33633337298</v>
      </c>
      <c r="CU17" s="28">
        <f t="shared" si="77"/>
        <v>1001260.0698503307</v>
      </c>
      <c r="CV17" s="28">
        <f t="shared" si="78"/>
        <v>967041.25905308395</v>
      </c>
      <c r="CW17" s="28">
        <f t="shared" si="79"/>
        <v>951196.10350164084</v>
      </c>
      <c r="CX17" s="28">
        <f t="shared" si="80"/>
        <v>981921.10615801229</v>
      </c>
      <c r="CY17" s="28">
        <f t="shared" si="81"/>
        <v>958447.95140322496</v>
      </c>
      <c r="CZ17" s="28">
        <f t="shared" si="82"/>
        <v>965599.96484305919</v>
      </c>
      <c r="DA17" s="28">
        <f t="shared" si="83"/>
        <v>997399.59876779979</v>
      </c>
      <c r="DB17" s="28">
        <f t="shared" si="84"/>
        <v>867327.8961523684</v>
      </c>
      <c r="DC17" s="28">
        <f t="shared" si="85"/>
        <v>771597.54790104157</v>
      </c>
      <c r="DD17" s="28">
        <f t="shared" si="86"/>
        <v>787567.35055961565</v>
      </c>
      <c r="DE17" s="28">
        <f t="shared" si="87"/>
        <v>800114.81917615701</v>
      </c>
      <c r="DF17" s="28">
        <f t="shared" si="88"/>
        <v>640560.61990319774</v>
      </c>
      <c r="DG17" s="28">
        <f t="shared" si="89"/>
        <v>697792.91909976187</v>
      </c>
      <c r="DH17" s="28">
        <f t="shared" si="90"/>
        <v>690301.63986841065</v>
      </c>
      <c r="DI17" s="28">
        <f t="shared" si="91"/>
        <v>669922.15932278975</v>
      </c>
      <c r="DJ17" s="28">
        <f t="shared" si="92"/>
        <v>579451.72998242779</v>
      </c>
      <c r="DK17" s="28">
        <f t="shared" si="93"/>
        <v>463508.23885384237</v>
      </c>
      <c r="DL17" s="28">
        <f t="shared" si="94"/>
        <v>477593.47202335007</v>
      </c>
      <c r="DM17" s="28">
        <f t="shared" si="95"/>
        <v>493550.31589805218</v>
      </c>
      <c r="DN17" s="28">
        <f t="shared" si="96"/>
        <v>464389.14570447605</v>
      </c>
      <c r="DO17" s="28">
        <f t="shared" si="97"/>
        <v>449242.61641693488</v>
      </c>
      <c r="DP17" s="28">
        <f t="shared" si="98"/>
        <v>412850.01622363704</v>
      </c>
      <c r="DQ17" s="28">
        <f t="shared" si="99"/>
        <v>460351.44978802482</v>
      </c>
      <c r="DR17" s="28">
        <f t="shared" si="100"/>
        <v>383999.30669877626</v>
      </c>
      <c r="DS17" s="28">
        <f t="shared" si="101"/>
        <v>479900.19065374444</v>
      </c>
      <c r="DT17" s="28">
        <f t="shared" si="102"/>
        <v>485383.01220217464</v>
      </c>
      <c r="DU17" s="28">
        <f t="shared" si="103"/>
        <v>599470.67406898388</v>
      </c>
      <c r="DV17" s="28">
        <f t="shared" si="104"/>
        <v>859262.17802406731</v>
      </c>
      <c r="DW17" s="28">
        <f t="shared" si="105"/>
        <v>971807.72328975471</v>
      </c>
      <c r="DX17" s="28">
        <f t="shared" si="106"/>
        <v>857761.41032351984</v>
      </c>
      <c r="DY17" s="28">
        <f t="shared" si="107"/>
        <v>982620.96000867151</v>
      </c>
      <c r="DZ17" s="28">
        <f t="shared" si="108"/>
        <v>1133721.0535179321</v>
      </c>
      <c r="EA17" s="28">
        <f t="shared" si="109"/>
        <v>1232421.5787011611</v>
      </c>
      <c r="EB17" s="28">
        <f t="shared" si="110"/>
        <v>1493228.1060988824</v>
      </c>
      <c r="EC17" s="28">
        <f t="shared" si="111"/>
        <v>1729765.305460166</v>
      </c>
      <c r="ED17" s="28">
        <f t="shared" si="112"/>
        <v>1419156.5542971077</v>
      </c>
      <c r="EE17" s="28">
        <f t="shared" si="113"/>
        <v>1254759.4147760123</v>
      </c>
      <c r="EF17" s="28">
        <f t="shared" si="114"/>
        <v>1440652.392421989</v>
      </c>
      <c r="EG17" s="28">
        <f t="shared" si="115"/>
        <v>1251004.4797923381</v>
      </c>
      <c r="EH17" s="28">
        <f t="shared" si="116"/>
        <v>1178204.5308399468</v>
      </c>
      <c r="EI17" s="28">
        <f t="shared" si="117"/>
        <v>1471894.4734290533</v>
      </c>
      <c r="EJ17" s="28">
        <f t="shared" si="118"/>
        <v>1356827.66878741</v>
      </c>
      <c r="EK17" s="28">
        <f t="shared" si="119"/>
        <v>1286571.689258937</v>
      </c>
      <c r="EL17" s="28">
        <f t="shared" si="120"/>
        <v>1257439.167992614</v>
      </c>
      <c r="EM17" s="28">
        <f t="shared" si="121"/>
        <v>1048173.2571660449</v>
      </c>
    </row>
    <row r="18" spans="5:143">
      <c r="E18" s="25">
        <v>1884</v>
      </c>
      <c r="F18" s="26">
        <v>9.9241318826198646E-2</v>
      </c>
      <c r="G18" s="27"/>
      <c r="H18" s="25">
        <v>13</v>
      </c>
      <c r="V18" s="28">
        <f t="shared" si="0"/>
        <v>1394337.7936338631</v>
      </c>
      <c r="W18" s="28">
        <f t="shared" si="1"/>
        <v>1415660.3345974272</v>
      </c>
      <c r="X18" s="28">
        <f t="shared" si="2"/>
        <v>1495079.5744872501</v>
      </c>
      <c r="Y18" s="28">
        <f t="shared" si="3"/>
        <v>1626076.9548454266</v>
      </c>
      <c r="Z18" s="28">
        <f t="shared" si="4"/>
        <v>1489598.6702863825</v>
      </c>
      <c r="AA18" s="28">
        <f t="shared" si="5"/>
        <v>1260100.9276260929</v>
      </c>
      <c r="AB18" s="28">
        <f t="shared" si="6"/>
        <v>1411868.5203347881</v>
      </c>
      <c r="AC18" s="28">
        <f t="shared" si="7"/>
        <v>1272993.214173801</v>
      </c>
      <c r="AD18" s="28">
        <f t="shared" si="8"/>
        <v>1010507.5298567142</v>
      </c>
      <c r="AE18" s="28">
        <f t="shared" si="9"/>
        <v>1169813.4585617955</v>
      </c>
      <c r="AF18" s="28">
        <f t="shared" si="10"/>
        <v>933671.36009144818</v>
      </c>
      <c r="AG18" s="28">
        <f t="shared" si="11"/>
        <v>1086335.4276966222</v>
      </c>
      <c r="AH18" s="28">
        <f t="shared" si="12"/>
        <v>1127083.1405393062</v>
      </c>
      <c r="AI18" s="28">
        <f t="shared" si="13"/>
        <v>1054404.7965497312</v>
      </c>
      <c r="AJ18" s="28">
        <f t="shared" si="14"/>
        <v>1032614.9982858886</v>
      </c>
      <c r="AK18" s="28">
        <f t="shared" si="15"/>
        <v>934847.58232282568</v>
      </c>
      <c r="AL18" s="28">
        <f t="shared" si="16"/>
        <v>993479.81964731391</v>
      </c>
      <c r="AM18" s="28">
        <f t="shared" si="17"/>
        <v>905659.83185840992</v>
      </c>
      <c r="AN18" s="28">
        <f t="shared" si="18"/>
        <v>927499.55392880645</v>
      </c>
      <c r="AO18" s="28">
        <f t="shared" si="19"/>
        <v>890939.11440810794</v>
      </c>
      <c r="AP18" s="28">
        <f t="shared" si="20"/>
        <v>877556.7712770846</v>
      </c>
      <c r="AQ18" s="28">
        <f t="shared" si="21"/>
        <v>755743.71947731543</v>
      </c>
      <c r="AR18" s="28">
        <f t="shared" si="22"/>
        <v>867779.95362252579</v>
      </c>
      <c r="AS18" s="28">
        <f t="shared" si="23"/>
        <v>861247.18115635868</v>
      </c>
      <c r="AT18" s="28">
        <f t="shared" si="24"/>
        <v>761851.2192851241</v>
      </c>
      <c r="AU18" s="28">
        <f t="shared" si="25"/>
        <v>710629.43000554363</v>
      </c>
      <c r="AV18" s="28">
        <f t="shared" si="26"/>
        <v>747291.21604483703</v>
      </c>
      <c r="AW18" s="28">
        <f t="shared" si="27"/>
        <v>680897.77417526615</v>
      </c>
      <c r="AX18" s="28">
        <f t="shared" si="28"/>
        <v>657229.47126709193</v>
      </c>
      <c r="AY18" s="28">
        <f t="shared" si="29"/>
        <v>781189.72669919732</v>
      </c>
      <c r="AZ18" s="28">
        <f t="shared" si="30"/>
        <v>666890.01025970886</v>
      </c>
      <c r="BA18" s="28">
        <f t="shared" si="31"/>
        <v>634951.19753248268</v>
      </c>
      <c r="BB18" s="28">
        <f t="shared" si="32"/>
        <v>663317.78169025178</v>
      </c>
      <c r="BC18" s="28">
        <f t="shared" si="33"/>
        <v>738584.63769618422</v>
      </c>
      <c r="BD18" s="28">
        <f t="shared" si="34"/>
        <v>621610.67716888094</v>
      </c>
      <c r="BE18" s="28">
        <f t="shared" si="35"/>
        <v>446664.3612727396</v>
      </c>
      <c r="BF18" s="28">
        <f t="shared" si="36"/>
        <v>429121.75041202048</v>
      </c>
      <c r="BG18" s="28">
        <f t="shared" si="37"/>
        <v>415402.75939425343</v>
      </c>
      <c r="BH18" s="28">
        <f t="shared" si="38"/>
        <v>364598.96468375815</v>
      </c>
      <c r="BI18" s="28">
        <f t="shared" si="39"/>
        <v>469025.8663071199</v>
      </c>
      <c r="BJ18" s="28">
        <f t="shared" si="40"/>
        <v>491003.48664187483</v>
      </c>
      <c r="BK18" s="28">
        <f t="shared" si="41"/>
        <v>483991.99669829156</v>
      </c>
      <c r="BL18" s="28">
        <f t="shared" si="42"/>
        <v>571190.12307888665</v>
      </c>
      <c r="BM18" s="28">
        <f t="shared" si="43"/>
        <v>616786.62123922945</v>
      </c>
      <c r="BN18" s="28">
        <f t="shared" si="44"/>
        <v>687195.88922935177</v>
      </c>
      <c r="BO18" s="28">
        <f t="shared" si="45"/>
        <v>719134.60763614101</v>
      </c>
      <c r="BP18" s="28">
        <f t="shared" si="46"/>
        <v>918662.25938393839</v>
      </c>
      <c r="BQ18" s="28">
        <f t="shared" si="47"/>
        <v>1170749.9258923172</v>
      </c>
      <c r="BR18" s="28">
        <f t="shared" si="48"/>
        <v>1270730.2847175563</v>
      </c>
      <c r="BS18" s="28">
        <f t="shared" si="49"/>
        <v>1305433.0324727797</v>
      </c>
      <c r="BT18" s="28">
        <f t="shared" si="50"/>
        <v>1489493.595844422</v>
      </c>
      <c r="BU18" s="28">
        <f t="shared" si="51"/>
        <v>1434687.8410801128</v>
      </c>
      <c r="BV18" s="28">
        <f t="shared" si="52"/>
        <v>1241020.5946924798</v>
      </c>
      <c r="BW18" s="28">
        <f t="shared" si="53"/>
        <v>1442665.2215096846</v>
      </c>
      <c r="BX18" s="28">
        <f t="shared" si="54"/>
        <v>1409469.3566925838</v>
      </c>
      <c r="BY18" s="28">
        <f t="shared" si="55"/>
        <v>1173251.186983902</v>
      </c>
      <c r="BZ18" s="28">
        <f t="shared" si="56"/>
        <v>1169179.2692875715</v>
      </c>
      <c r="CA18" s="28">
        <f t="shared" si="57"/>
        <v>1044951.5624883719</v>
      </c>
      <c r="CB18" s="28">
        <f t="shared" si="58"/>
        <v>865444.14028231078</v>
      </c>
      <c r="CC18" s="28">
        <f t="shared" si="59"/>
        <v>735299.30639910686</v>
      </c>
      <c r="CD18" s="28">
        <f t="shared" si="60"/>
        <v>737738.99371798954</v>
      </c>
      <c r="CE18" s="28">
        <f t="shared" si="61"/>
        <v>833380.53811102372</v>
      </c>
      <c r="CF18" s="28">
        <f t="shared" si="62"/>
        <v>784223.00710032193</v>
      </c>
      <c r="CG18" s="28">
        <f t="shared" si="63"/>
        <v>742098.84091520915</v>
      </c>
      <c r="CH18" s="28">
        <f t="shared" si="64"/>
        <v>620455.5219891551</v>
      </c>
      <c r="CI18" s="28">
        <f t="shared" si="65"/>
        <v>475079.37343086617</v>
      </c>
      <c r="CJ18" s="28">
        <f t="shared" si="66"/>
        <v>448168.62910908955</v>
      </c>
      <c r="CK18" s="28">
        <f t="shared" si="67"/>
        <v>543975.29310987971</v>
      </c>
      <c r="CL18" s="28">
        <f t="shared" si="68"/>
        <v>511738.60073520447</v>
      </c>
      <c r="CM18" s="28">
        <f t="shared" si="69"/>
        <v>511867.07758788695</v>
      </c>
      <c r="CN18" s="28">
        <f t="shared" si="70"/>
        <v>549744.35158662265</v>
      </c>
      <c r="CO18" s="28">
        <f t="shared" si="71"/>
        <v>666657.61185392132</v>
      </c>
      <c r="CP18" s="28">
        <f t="shared" si="72"/>
        <v>776557.65286394011</v>
      </c>
      <c r="CQ18" s="28">
        <f t="shared" si="73"/>
        <v>800079.98195627064</v>
      </c>
      <c r="CR18" s="28">
        <f t="shared" si="74"/>
        <v>738239.1469683894</v>
      </c>
      <c r="CS18" s="28">
        <f t="shared" si="75"/>
        <v>641559.05650350661</v>
      </c>
      <c r="CT18" s="28">
        <f t="shared" si="76"/>
        <v>858482.60964201437</v>
      </c>
      <c r="CU18" s="28">
        <f t="shared" si="77"/>
        <v>941108.47029240185</v>
      </c>
      <c r="CV18" s="28">
        <f t="shared" si="78"/>
        <v>974974.43094441073</v>
      </c>
      <c r="CW18" s="28">
        <f t="shared" si="79"/>
        <v>951021.00478854741</v>
      </c>
      <c r="CX18" s="28">
        <f t="shared" si="80"/>
        <v>931630.30433847033</v>
      </c>
      <c r="CY18" s="28">
        <f t="shared" si="81"/>
        <v>951697.50947023346</v>
      </c>
      <c r="CZ18" s="28">
        <f t="shared" si="82"/>
        <v>965500.32830695005</v>
      </c>
      <c r="DA18" s="28">
        <f t="shared" si="83"/>
        <v>955109.32141237776</v>
      </c>
      <c r="DB18" s="28">
        <f t="shared" si="84"/>
        <v>790858.38315020362</v>
      </c>
      <c r="DC18" s="28">
        <f t="shared" si="85"/>
        <v>722960.39807534183</v>
      </c>
      <c r="DD18" s="28">
        <f t="shared" si="86"/>
        <v>737841.67164756462</v>
      </c>
      <c r="DE18" s="28">
        <f t="shared" si="87"/>
        <v>655602.18232959346</v>
      </c>
      <c r="DF18" s="28">
        <f t="shared" si="88"/>
        <v>655872.38166105084</v>
      </c>
      <c r="DG18" s="28">
        <f t="shared" si="89"/>
        <v>695964.5642934792</v>
      </c>
      <c r="DH18" s="28">
        <f t="shared" si="90"/>
        <v>669798.83826676558</v>
      </c>
      <c r="DI18" s="28">
        <f t="shared" si="91"/>
        <v>549774.0991281952</v>
      </c>
      <c r="DJ18" s="28">
        <f t="shared" si="92"/>
        <v>460243.70534707746</v>
      </c>
      <c r="DK18" s="28">
        <f t="shared" si="93"/>
        <v>477544.19099502242</v>
      </c>
      <c r="DL18" s="28">
        <f t="shared" si="94"/>
        <v>472623.51807903295</v>
      </c>
      <c r="DM18" s="28">
        <f t="shared" si="95"/>
        <v>423445.44727963686</v>
      </c>
      <c r="DN18" s="28">
        <f t="shared" si="96"/>
        <v>420924.90013829008</v>
      </c>
      <c r="DO18" s="28">
        <f t="shared" si="97"/>
        <v>386783.36004371248</v>
      </c>
      <c r="DP18" s="28">
        <f t="shared" si="98"/>
        <v>377205.13092155836</v>
      </c>
      <c r="DQ18" s="28">
        <f t="shared" si="99"/>
        <v>393178.30665078881</v>
      </c>
      <c r="DR18" s="28">
        <f t="shared" si="100"/>
        <v>478642.75768745714</v>
      </c>
      <c r="DS18" s="28">
        <f t="shared" si="101"/>
        <v>470966.54405951296</v>
      </c>
      <c r="DT18" s="28">
        <f t="shared" si="102"/>
        <v>491957.82704546832</v>
      </c>
      <c r="DU18" s="28">
        <f t="shared" si="103"/>
        <v>682489.99565570289</v>
      </c>
      <c r="DV18" s="28">
        <f t="shared" si="104"/>
        <v>1001235.995650681</v>
      </c>
      <c r="DW18" s="28">
        <f t="shared" si="105"/>
        <v>848835.33625793469</v>
      </c>
      <c r="DX18" s="28">
        <f t="shared" si="106"/>
        <v>843047.52426329139</v>
      </c>
      <c r="DY18" s="28">
        <f t="shared" si="107"/>
        <v>1027611.057775231</v>
      </c>
      <c r="DZ18" s="28">
        <f t="shared" si="108"/>
        <v>1061075.1112668542</v>
      </c>
      <c r="EA18" s="28">
        <f t="shared" si="109"/>
        <v>1364304.9076487622</v>
      </c>
      <c r="EB18" s="28">
        <f t="shared" si="110"/>
        <v>1477362.9886845732</v>
      </c>
      <c r="EC18" s="28">
        <f t="shared" si="111"/>
        <v>1768932.8988081778</v>
      </c>
      <c r="ED18" s="28">
        <f t="shared" si="112"/>
        <v>1231401.2719981915</v>
      </c>
      <c r="EE18" s="28">
        <f t="shared" si="113"/>
        <v>1460166.9252663676</v>
      </c>
      <c r="EF18" s="28">
        <f t="shared" si="114"/>
        <v>1424253.2269067892</v>
      </c>
      <c r="EG18" s="28">
        <f t="shared" si="115"/>
        <v>1372876.4243160204</v>
      </c>
      <c r="EH18" s="28">
        <f t="shared" si="116"/>
        <v>1285641.1925395087</v>
      </c>
      <c r="EI18" s="28">
        <f t="shared" si="117"/>
        <v>1333552.8892489211</v>
      </c>
      <c r="EJ18" s="28">
        <f t="shared" si="118"/>
        <v>1345478.4177322809</v>
      </c>
      <c r="EK18" s="28">
        <f t="shared" si="119"/>
        <v>1176865.6857424765</v>
      </c>
      <c r="EL18" s="28">
        <f t="shared" si="120"/>
        <v>1160339.8898004673</v>
      </c>
      <c r="EM18" s="28">
        <f t="shared" si="121"/>
        <v>1074258.3583670564</v>
      </c>
    </row>
    <row r="19" spans="5:143">
      <c r="E19" s="25">
        <v>1885</v>
      </c>
      <c r="F19" s="26">
        <v>0.17649080121266</v>
      </c>
      <c r="G19" s="27"/>
      <c r="H19" s="25">
        <v>14</v>
      </c>
      <c r="V19" s="28">
        <f t="shared" si="0"/>
        <v>1410745.1264465784</v>
      </c>
      <c r="W19" s="28">
        <f t="shared" si="1"/>
        <v>1446790.4611830099</v>
      </c>
      <c r="X19" s="28">
        <f t="shared" si="2"/>
        <v>1635333.6477482172</v>
      </c>
      <c r="Y19" s="28">
        <f t="shared" si="3"/>
        <v>1596622.6226539889</v>
      </c>
      <c r="Z19" s="28">
        <f t="shared" si="4"/>
        <v>1339368.6598980033</v>
      </c>
      <c r="AA19" s="28">
        <f t="shared" si="5"/>
        <v>1285681.3815773844</v>
      </c>
      <c r="AB19" s="28">
        <f t="shared" si="6"/>
        <v>1445962.8223818981</v>
      </c>
      <c r="AC19" s="28">
        <f t="shared" si="7"/>
        <v>1143704.6834278207</v>
      </c>
      <c r="AD19" s="28">
        <f t="shared" si="8"/>
        <v>1091617.4318874492</v>
      </c>
      <c r="AE19" s="28">
        <f t="shared" si="9"/>
        <v>1046792.0050180282</v>
      </c>
      <c r="AF19" s="28">
        <f t="shared" si="10"/>
        <v>962295.14027913462</v>
      </c>
      <c r="AG19" s="28">
        <f t="shared" si="11"/>
        <v>1106320.4670524686</v>
      </c>
      <c r="AH19" s="28">
        <f t="shared" si="12"/>
        <v>1066812.098779723</v>
      </c>
      <c r="AI19" s="28">
        <f t="shared" si="13"/>
        <v>1055322.0239934025</v>
      </c>
      <c r="AJ19" s="28">
        <f t="shared" si="14"/>
        <v>1022546.0456931856</v>
      </c>
      <c r="AK19" s="28">
        <f t="shared" si="15"/>
        <v>975484.18632492702</v>
      </c>
      <c r="AL19" s="28">
        <f t="shared" si="16"/>
        <v>814321.61528879567</v>
      </c>
      <c r="AM19" s="28">
        <f t="shared" si="17"/>
        <v>946328.09306322038</v>
      </c>
      <c r="AN19" s="28">
        <f t="shared" si="18"/>
        <v>912453.82830300496</v>
      </c>
      <c r="AO19" s="28">
        <f t="shared" si="19"/>
        <v>788429.80316654569</v>
      </c>
      <c r="AP19" s="28">
        <f t="shared" si="20"/>
        <v>816404.62227715924</v>
      </c>
      <c r="AQ19" s="28">
        <f t="shared" si="21"/>
        <v>776521.34271371085</v>
      </c>
      <c r="AR19" s="28">
        <f t="shared" si="22"/>
        <v>887650.63643453026</v>
      </c>
      <c r="AS19" s="28">
        <f t="shared" si="23"/>
        <v>775866.8043544573</v>
      </c>
      <c r="AT19" s="28">
        <f t="shared" si="24"/>
        <v>672628.35048362066</v>
      </c>
      <c r="AU19" s="28">
        <f t="shared" si="25"/>
        <v>747941.28517769172</v>
      </c>
      <c r="AV19" s="28">
        <f t="shared" si="26"/>
        <v>674258.39026158256</v>
      </c>
      <c r="AW19" s="28">
        <f t="shared" si="27"/>
        <v>685798.37839955802</v>
      </c>
      <c r="AX19" s="28">
        <f t="shared" si="28"/>
        <v>640314.64707409253</v>
      </c>
      <c r="AY19" s="28">
        <f t="shared" si="29"/>
        <v>696836.41638050182</v>
      </c>
      <c r="AZ19" s="28">
        <f t="shared" si="30"/>
        <v>624651.13704902353</v>
      </c>
      <c r="BA19" s="28">
        <f t="shared" si="31"/>
        <v>586998.03342044819</v>
      </c>
      <c r="BB19" s="28">
        <f t="shared" si="32"/>
        <v>687116.6993339468</v>
      </c>
      <c r="BC19" s="28">
        <f t="shared" si="33"/>
        <v>638700.58756716794</v>
      </c>
      <c r="BD19" s="28">
        <f t="shared" si="34"/>
        <v>456892.21432376554</v>
      </c>
      <c r="BE19" s="28">
        <f t="shared" si="35"/>
        <v>386580.44804760895</v>
      </c>
      <c r="BF19" s="28">
        <f t="shared" si="36"/>
        <v>366753.59409398097</v>
      </c>
      <c r="BG19" s="28">
        <f t="shared" si="37"/>
        <v>383742.3651563357</v>
      </c>
      <c r="BH19" s="28">
        <f t="shared" si="38"/>
        <v>423187.93372289342</v>
      </c>
      <c r="BI19" s="28">
        <f t="shared" si="39"/>
        <v>494537.37065800891</v>
      </c>
      <c r="BJ19" s="28">
        <f t="shared" si="40"/>
        <v>471535.70876100985</v>
      </c>
      <c r="BK19" s="28">
        <f t="shared" si="41"/>
        <v>509512.68921575561</v>
      </c>
      <c r="BL19" s="28">
        <f t="shared" si="42"/>
        <v>577721.15093412588</v>
      </c>
      <c r="BM19" s="28">
        <f t="shared" si="43"/>
        <v>635297.07026280474</v>
      </c>
      <c r="BN19" s="28">
        <f t="shared" si="44"/>
        <v>744936.15521150129</v>
      </c>
      <c r="BO19" s="28">
        <f t="shared" si="45"/>
        <v>794425.03255214251</v>
      </c>
      <c r="BP19" s="28">
        <f t="shared" si="46"/>
        <v>860516.95330677251</v>
      </c>
      <c r="BQ19" s="28">
        <f t="shared" si="47"/>
        <v>1099795.5633040103</v>
      </c>
      <c r="BR19" s="28">
        <f t="shared" si="48"/>
        <v>1115702.6089884855</v>
      </c>
      <c r="BS19" s="28">
        <f t="shared" si="49"/>
        <v>1375970.1456678873</v>
      </c>
      <c r="BT19" s="28">
        <f t="shared" si="50"/>
        <v>1665233.9743495113</v>
      </c>
      <c r="BU19" s="28">
        <f t="shared" si="51"/>
        <v>1308522.8468610393</v>
      </c>
      <c r="BV19" s="28">
        <f t="shared" si="52"/>
        <v>1385465.0450284849</v>
      </c>
      <c r="BW19" s="28">
        <f t="shared" si="53"/>
        <v>1483790.0775109548</v>
      </c>
      <c r="BX19" s="28">
        <f t="shared" si="54"/>
        <v>1186666.2231930033</v>
      </c>
      <c r="BY19" s="28">
        <f t="shared" si="55"/>
        <v>1204267.632942551</v>
      </c>
      <c r="BZ19" s="28">
        <f t="shared" si="56"/>
        <v>1132751.5364145902</v>
      </c>
      <c r="CA19" s="28">
        <f t="shared" si="57"/>
        <v>956052.56931773783</v>
      </c>
      <c r="CB19" s="28">
        <f t="shared" si="58"/>
        <v>688759.67467680748</v>
      </c>
      <c r="CC19" s="28">
        <f t="shared" si="59"/>
        <v>693027.65195480094</v>
      </c>
      <c r="CD19" s="28">
        <f t="shared" si="60"/>
        <v>731709.04308569606</v>
      </c>
      <c r="CE19" s="28">
        <f t="shared" si="61"/>
        <v>826597.31941357872</v>
      </c>
      <c r="CF19" s="28">
        <f t="shared" si="62"/>
        <v>829656.60655749182</v>
      </c>
      <c r="CG19" s="28">
        <f t="shared" si="63"/>
        <v>565893.29242009402</v>
      </c>
      <c r="CH19" s="28">
        <f t="shared" si="64"/>
        <v>530374.65157103201</v>
      </c>
      <c r="CI19" s="28">
        <f t="shared" si="65"/>
        <v>460944.19897907716</v>
      </c>
      <c r="CJ19" s="28">
        <f t="shared" si="66"/>
        <v>457985.91045622865</v>
      </c>
      <c r="CK19" s="28">
        <f t="shared" si="67"/>
        <v>525267.08707363438</v>
      </c>
      <c r="CL19" s="28">
        <f t="shared" si="68"/>
        <v>495919.00387613958</v>
      </c>
      <c r="CM19" s="28">
        <f t="shared" si="69"/>
        <v>502974.9881905677</v>
      </c>
      <c r="CN19" s="28">
        <f t="shared" si="70"/>
        <v>530556.34499014856</v>
      </c>
      <c r="CO19" s="28">
        <f t="shared" si="71"/>
        <v>731914.0955094496</v>
      </c>
      <c r="CP19" s="28">
        <f t="shared" si="72"/>
        <v>793540.48379477451</v>
      </c>
      <c r="CQ19" s="28">
        <f t="shared" si="73"/>
        <v>732230.32224078989</v>
      </c>
      <c r="CR19" s="28">
        <f t="shared" si="74"/>
        <v>678727.48555671296</v>
      </c>
      <c r="CS19" s="28">
        <f t="shared" si="75"/>
        <v>654642.64821728982</v>
      </c>
      <c r="CT19" s="28">
        <f t="shared" si="76"/>
        <v>804473.58325002401</v>
      </c>
      <c r="CU19" s="28">
        <f t="shared" si="77"/>
        <v>945965.733791537</v>
      </c>
      <c r="CV19" s="28">
        <f t="shared" si="78"/>
        <v>971853.43295204465</v>
      </c>
      <c r="CW19" s="28">
        <f t="shared" si="79"/>
        <v>899590.00415584119</v>
      </c>
      <c r="CX19" s="28">
        <f t="shared" si="80"/>
        <v>922277.2724391293</v>
      </c>
      <c r="CY19" s="28">
        <f t="shared" si="81"/>
        <v>948727.78010380385</v>
      </c>
      <c r="CZ19" s="28">
        <f t="shared" si="82"/>
        <v>921772.6551842998</v>
      </c>
      <c r="DA19" s="28">
        <f t="shared" si="83"/>
        <v>868272.39033502981</v>
      </c>
      <c r="DB19" s="28">
        <f t="shared" si="84"/>
        <v>738771.09051385114</v>
      </c>
      <c r="DC19" s="28">
        <f t="shared" si="85"/>
        <v>675270.04446751461</v>
      </c>
      <c r="DD19" s="28">
        <f t="shared" si="86"/>
        <v>602752.13332342019</v>
      </c>
      <c r="DE19" s="28">
        <f t="shared" si="87"/>
        <v>669247.87121421378</v>
      </c>
      <c r="DF19" s="28">
        <f t="shared" si="88"/>
        <v>652179.90506026428</v>
      </c>
      <c r="DG19" s="28">
        <f t="shared" si="89"/>
        <v>673255.81432380318</v>
      </c>
      <c r="DH19" s="28">
        <f t="shared" si="90"/>
        <v>548014.21311972663</v>
      </c>
      <c r="DI19" s="28">
        <f t="shared" si="91"/>
        <v>435353.82995871233</v>
      </c>
      <c r="DJ19" s="28">
        <f t="shared" si="92"/>
        <v>472749.92224815825</v>
      </c>
      <c r="DK19" s="28">
        <f t="shared" si="93"/>
        <v>471148.71760205599</v>
      </c>
      <c r="DL19" s="28">
        <f t="shared" si="94"/>
        <v>404267.53137318918</v>
      </c>
      <c r="DM19" s="28">
        <f t="shared" si="95"/>
        <v>382655.11706466554</v>
      </c>
      <c r="DN19" s="28">
        <f t="shared" si="96"/>
        <v>361309.14305277728</v>
      </c>
      <c r="DO19" s="28">
        <f t="shared" si="97"/>
        <v>352322.65309258434</v>
      </c>
      <c r="DP19" s="28">
        <f t="shared" si="98"/>
        <v>321192.29940085619</v>
      </c>
      <c r="DQ19" s="28">
        <f t="shared" si="99"/>
        <v>488605.21713972971</v>
      </c>
      <c r="DR19" s="28">
        <f t="shared" si="100"/>
        <v>468315.06338687206</v>
      </c>
      <c r="DS19" s="28">
        <f t="shared" si="101"/>
        <v>475905.64872609964</v>
      </c>
      <c r="DT19" s="28">
        <f t="shared" si="102"/>
        <v>558397.83015924622</v>
      </c>
      <c r="DU19" s="28">
        <f t="shared" si="103"/>
        <v>792856.42246563535</v>
      </c>
      <c r="DV19" s="28">
        <f t="shared" si="104"/>
        <v>871900.7659535741</v>
      </c>
      <c r="DW19" s="28">
        <f t="shared" si="105"/>
        <v>831757.07594017836</v>
      </c>
      <c r="DX19" s="28">
        <f t="shared" si="106"/>
        <v>878986.69796858402</v>
      </c>
      <c r="DY19" s="28">
        <f t="shared" si="107"/>
        <v>958862.17108880111</v>
      </c>
      <c r="DZ19" s="28">
        <f t="shared" si="108"/>
        <v>1171077.8737093587</v>
      </c>
      <c r="EA19" s="28">
        <f t="shared" si="109"/>
        <v>1345736.4031775119</v>
      </c>
      <c r="EB19" s="28">
        <f t="shared" si="110"/>
        <v>1506256.3541114025</v>
      </c>
      <c r="EC19" s="28">
        <f t="shared" si="111"/>
        <v>1530270.3015738938</v>
      </c>
      <c r="ED19" s="28">
        <f t="shared" si="112"/>
        <v>1428660.8439776099</v>
      </c>
      <c r="EE19" s="28">
        <f t="shared" si="113"/>
        <v>1439189.6079473237</v>
      </c>
      <c r="EF19" s="28">
        <f t="shared" si="114"/>
        <v>1558286.4511351669</v>
      </c>
      <c r="EG19" s="28">
        <f t="shared" si="115"/>
        <v>1493544.0562934647</v>
      </c>
      <c r="EH19" s="28">
        <f t="shared" si="116"/>
        <v>1161290.4356480967</v>
      </c>
      <c r="EI19" s="28">
        <f t="shared" si="117"/>
        <v>1318407.8780310778</v>
      </c>
      <c r="EJ19" s="28">
        <f t="shared" si="118"/>
        <v>1227035.5505370595</v>
      </c>
      <c r="EK19" s="28">
        <f t="shared" si="119"/>
        <v>1082711.2237813005</v>
      </c>
      <c r="EL19" s="28">
        <f t="shared" si="120"/>
        <v>1185627.8417735959</v>
      </c>
      <c r="EM19" s="28">
        <f t="shared" si="121"/>
        <v>1013736.7529226845</v>
      </c>
    </row>
    <row r="20" spans="5:143">
      <c r="E20" s="25">
        <v>1886</v>
      </c>
      <c r="F20" s="26">
        <v>5.6106352857293602E-2</v>
      </c>
      <c r="G20" s="27"/>
      <c r="H20" s="25">
        <v>15</v>
      </c>
      <c r="V20" s="28">
        <f t="shared" si="0"/>
        <v>1436877.7127388881</v>
      </c>
      <c r="W20" s="28">
        <f t="shared" si="1"/>
        <v>1577147.7401883716</v>
      </c>
      <c r="X20" s="28">
        <f t="shared" si="2"/>
        <v>1600266.2026932661</v>
      </c>
      <c r="Y20" s="28">
        <f t="shared" si="3"/>
        <v>1430730.4228841208</v>
      </c>
      <c r="Z20" s="28">
        <f t="shared" si="4"/>
        <v>1361923.8740234792</v>
      </c>
      <c r="AA20" s="28">
        <f t="shared" si="5"/>
        <v>1312263.0590316709</v>
      </c>
      <c r="AB20" s="28">
        <f t="shared" si="6"/>
        <v>1294701.3910572436</v>
      </c>
      <c r="AC20" s="28">
        <f t="shared" si="7"/>
        <v>1231315.8916559133</v>
      </c>
      <c r="AD20" s="28">
        <f t="shared" si="8"/>
        <v>973506.65010702133</v>
      </c>
      <c r="AE20" s="28">
        <f t="shared" si="9"/>
        <v>1075224.9396272127</v>
      </c>
      <c r="AF20" s="28">
        <f t="shared" si="10"/>
        <v>976674.77997091739</v>
      </c>
      <c r="AG20" s="28">
        <f t="shared" si="11"/>
        <v>1043608.4882510005</v>
      </c>
      <c r="AH20" s="28">
        <f t="shared" si="12"/>
        <v>1064119.0991531804</v>
      </c>
      <c r="AI20" s="28">
        <f t="shared" si="13"/>
        <v>1041487.647741633</v>
      </c>
      <c r="AJ20" s="28">
        <f t="shared" si="14"/>
        <v>1063376.2948601875</v>
      </c>
      <c r="AK20" s="28">
        <f t="shared" si="15"/>
        <v>796859.62608523492</v>
      </c>
      <c r="AL20" s="28">
        <f t="shared" si="16"/>
        <v>848002.76130678575</v>
      </c>
      <c r="AM20" s="28">
        <f t="shared" si="17"/>
        <v>927819.71828773234</v>
      </c>
      <c r="AN20" s="28">
        <f t="shared" si="18"/>
        <v>804730.72112602263</v>
      </c>
      <c r="AO20" s="28">
        <f t="shared" si="19"/>
        <v>731000.9522835667</v>
      </c>
      <c r="AP20" s="28">
        <f t="shared" si="20"/>
        <v>836005.20601848385</v>
      </c>
      <c r="AQ20" s="28">
        <f t="shared" si="21"/>
        <v>791608.64630626503</v>
      </c>
      <c r="AR20" s="28">
        <f t="shared" si="22"/>
        <v>796940.87638395012</v>
      </c>
      <c r="AS20" s="28">
        <f t="shared" si="23"/>
        <v>682679.48024784948</v>
      </c>
      <c r="AT20" s="28">
        <f t="shared" si="24"/>
        <v>705544.09610120906</v>
      </c>
      <c r="AU20" s="28">
        <f t="shared" si="25"/>
        <v>672556.33083120629</v>
      </c>
      <c r="AV20" s="28">
        <f t="shared" si="26"/>
        <v>676808.14358598774</v>
      </c>
      <c r="AW20" s="28">
        <f t="shared" si="27"/>
        <v>665882.40189103363</v>
      </c>
      <c r="AX20" s="28">
        <f t="shared" si="28"/>
        <v>569236.09217236587</v>
      </c>
      <c r="AY20" s="28">
        <f t="shared" si="29"/>
        <v>650487.32481838623</v>
      </c>
      <c r="AZ20" s="28">
        <f t="shared" si="30"/>
        <v>575517.47009927186</v>
      </c>
      <c r="BA20" s="28">
        <f t="shared" si="31"/>
        <v>605996.59928120719</v>
      </c>
      <c r="BB20" s="28">
        <f t="shared" si="32"/>
        <v>592177.94134685781</v>
      </c>
      <c r="BC20" s="28">
        <f t="shared" si="33"/>
        <v>467861.47376111825</v>
      </c>
      <c r="BD20" s="28">
        <f t="shared" si="34"/>
        <v>394091.45420006994</v>
      </c>
      <c r="BE20" s="28">
        <f t="shared" si="35"/>
        <v>329274.73793996236</v>
      </c>
      <c r="BF20" s="28">
        <f t="shared" si="36"/>
        <v>337652.07755212113</v>
      </c>
      <c r="BG20" s="28">
        <f t="shared" si="37"/>
        <v>443897.06137836666</v>
      </c>
      <c r="BH20" s="28">
        <f t="shared" si="38"/>
        <v>444692.98066578107</v>
      </c>
      <c r="BI20" s="28">
        <f t="shared" si="39"/>
        <v>473318.85266897484</v>
      </c>
      <c r="BJ20" s="28">
        <f t="shared" si="40"/>
        <v>494716.14978255221</v>
      </c>
      <c r="BK20" s="28">
        <f t="shared" si="41"/>
        <v>513590.8288616896</v>
      </c>
      <c r="BL20" s="28">
        <f t="shared" si="42"/>
        <v>593041.18152538803</v>
      </c>
      <c r="BM20" s="28">
        <f t="shared" si="43"/>
        <v>686341.13668339467</v>
      </c>
      <c r="BN20" s="28">
        <f t="shared" si="44"/>
        <v>820137.1055797654</v>
      </c>
      <c r="BO20" s="28">
        <f t="shared" si="45"/>
        <v>741619.52168712066</v>
      </c>
      <c r="BP20" s="28">
        <f t="shared" si="46"/>
        <v>805623.14032510784</v>
      </c>
      <c r="BQ20" s="28">
        <f t="shared" si="47"/>
        <v>962347.02594321198</v>
      </c>
      <c r="BR20" s="28">
        <f t="shared" si="48"/>
        <v>1171999.803446366</v>
      </c>
      <c r="BS20" s="28">
        <f t="shared" si="49"/>
        <v>1533099.3890830295</v>
      </c>
      <c r="BT20" s="28">
        <f t="shared" si="50"/>
        <v>1513644.3072461735</v>
      </c>
      <c r="BU20" s="28">
        <f t="shared" si="51"/>
        <v>1455869.9135438933</v>
      </c>
      <c r="BV20" s="28">
        <f t="shared" si="52"/>
        <v>1420126.8877913877</v>
      </c>
      <c r="BW20" s="28">
        <f t="shared" si="53"/>
        <v>1245002.0944492009</v>
      </c>
      <c r="BX20" s="28">
        <f t="shared" si="54"/>
        <v>1213906.5912691383</v>
      </c>
      <c r="BY20" s="28">
        <f t="shared" si="55"/>
        <v>1162789.8830496594</v>
      </c>
      <c r="BZ20" s="28">
        <f t="shared" si="56"/>
        <v>1032868.3034586852</v>
      </c>
      <c r="CA20" s="28">
        <f t="shared" si="57"/>
        <v>758289.63606836705</v>
      </c>
      <c r="CB20" s="28">
        <f t="shared" si="58"/>
        <v>646962.03505512455</v>
      </c>
      <c r="CC20" s="28">
        <f t="shared" si="59"/>
        <v>685032.10172644781</v>
      </c>
      <c r="CD20" s="28">
        <f t="shared" si="60"/>
        <v>723292.1267662911</v>
      </c>
      <c r="CE20" s="28">
        <f t="shared" si="61"/>
        <v>871520.21692851931</v>
      </c>
      <c r="CF20" s="28">
        <f t="shared" si="62"/>
        <v>630515.61374852131</v>
      </c>
      <c r="CG20" s="28">
        <f t="shared" si="63"/>
        <v>482093.55827715562</v>
      </c>
      <c r="CH20" s="28">
        <f t="shared" si="64"/>
        <v>512849.12046132097</v>
      </c>
      <c r="CI20" s="28">
        <f t="shared" si="65"/>
        <v>469443.89394907991</v>
      </c>
      <c r="CJ20" s="28">
        <f t="shared" si="66"/>
        <v>440735.27210056252</v>
      </c>
      <c r="CK20" s="28">
        <f t="shared" si="67"/>
        <v>507303.01054752467</v>
      </c>
      <c r="CL20" s="28">
        <f t="shared" si="68"/>
        <v>485651.37158586591</v>
      </c>
      <c r="CM20" s="28">
        <f t="shared" si="69"/>
        <v>483773.19678924518</v>
      </c>
      <c r="CN20" s="28">
        <f t="shared" si="70"/>
        <v>580515.01656779379</v>
      </c>
      <c r="CO20" s="28">
        <f t="shared" si="71"/>
        <v>745384.18140608794</v>
      </c>
      <c r="CP20" s="28">
        <f t="shared" si="72"/>
        <v>723782.48570254247</v>
      </c>
      <c r="CQ20" s="28">
        <f t="shared" si="73"/>
        <v>670920.02095914632</v>
      </c>
      <c r="CR20" s="28">
        <f t="shared" si="74"/>
        <v>690220.36411847186</v>
      </c>
      <c r="CS20" s="28">
        <f t="shared" si="75"/>
        <v>611377.2265275293</v>
      </c>
      <c r="CT20" s="28">
        <f t="shared" si="76"/>
        <v>805883.35772899713</v>
      </c>
      <c r="CU20" s="28">
        <f t="shared" si="77"/>
        <v>939739.81756181235</v>
      </c>
      <c r="CV20" s="28">
        <f t="shared" si="78"/>
        <v>916178.2173285496</v>
      </c>
      <c r="CW20" s="28">
        <f t="shared" si="79"/>
        <v>887538.49264861376</v>
      </c>
      <c r="CX20" s="28">
        <f t="shared" si="80"/>
        <v>916281.39451512927</v>
      </c>
      <c r="CY20" s="28">
        <f t="shared" si="81"/>
        <v>902688.04135686648</v>
      </c>
      <c r="CZ20" s="28">
        <f t="shared" si="82"/>
        <v>835124.84679868212</v>
      </c>
      <c r="DA20" s="28">
        <f t="shared" si="83"/>
        <v>808335.84575719014</v>
      </c>
      <c r="DB20" s="28">
        <f t="shared" si="84"/>
        <v>687697.65797873295</v>
      </c>
      <c r="DC20" s="28">
        <f t="shared" si="85"/>
        <v>549765.82320425275</v>
      </c>
      <c r="DD20" s="28">
        <f t="shared" si="86"/>
        <v>613211.14701700292</v>
      </c>
      <c r="DE20" s="28">
        <f t="shared" si="87"/>
        <v>663223.25398715958</v>
      </c>
      <c r="DF20" s="28">
        <f t="shared" si="88"/>
        <v>628760.2459536012</v>
      </c>
      <c r="DG20" s="28">
        <f t="shared" si="89"/>
        <v>548974.56342563662</v>
      </c>
      <c r="DH20" s="28">
        <f t="shared" si="90"/>
        <v>432488.52905109001</v>
      </c>
      <c r="DI20" s="28">
        <f t="shared" si="91"/>
        <v>445667.18223333173</v>
      </c>
      <c r="DJ20" s="28">
        <f t="shared" si="92"/>
        <v>464836.89314250695</v>
      </c>
      <c r="DK20" s="28">
        <f t="shared" si="93"/>
        <v>401639.32092153199</v>
      </c>
      <c r="DL20" s="28">
        <f t="shared" si="94"/>
        <v>364085.67914021865</v>
      </c>
      <c r="DM20" s="28">
        <f t="shared" si="95"/>
        <v>327345.62154979951</v>
      </c>
      <c r="DN20" s="28">
        <f t="shared" si="96"/>
        <v>328001.94148419355</v>
      </c>
      <c r="DO20" s="28">
        <f t="shared" si="97"/>
        <v>298987.32488995709</v>
      </c>
      <c r="DP20" s="28">
        <f t="shared" si="98"/>
        <v>397794.114552402</v>
      </c>
      <c r="DQ20" s="28">
        <f t="shared" si="99"/>
        <v>476441.31195586117</v>
      </c>
      <c r="DR20" s="28">
        <f t="shared" si="100"/>
        <v>471621.51202116546</v>
      </c>
      <c r="DS20" s="28">
        <f t="shared" si="101"/>
        <v>538345.86792189162</v>
      </c>
      <c r="DT20" s="28">
        <f t="shared" si="102"/>
        <v>646497.21416731295</v>
      </c>
      <c r="DU20" s="28">
        <f t="shared" si="103"/>
        <v>688097.26229380874</v>
      </c>
      <c r="DV20" s="28">
        <f t="shared" si="104"/>
        <v>851461.05725554179</v>
      </c>
      <c r="DW20" s="28">
        <f t="shared" si="105"/>
        <v>864273.95662866125</v>
      </c>
      <c r="DX20" s="28">
        <f t="shared" si="106"/>
        <v>817399.55318891769</v>
      </c>
      <c r="DY20" s="28">
        <f t="shared" si="107"/>
        <v>1054679.5126664776</v>
      </c>
      <c r="DZ20" s="28">
        <f t="shared" si="108"/>
        <v>1151221.817493401</v>
      </c>
      <c r="EA20" s="28">
        <f t="shared" si="109"/>
        <v>1367402.4530546546</v>
      </c>
      <c r="EB20" s="28">
        <f t="shared" si="110"/>
        <v>1298614.8344707629</v>
      </c>
      <c r="EC20" s="28">
        <f t="shared" si="111"/>
        <v>1769385.1206454097</v>
      </c>
      <c r="ED20" s="28">
        <f t="shared" si="112"/>
        <v>1403360.7520150018</v>
      </c>
      <c r="EE20" s="28">
        <f t="shared" si="113"/>
        <v>1569288.4335846137</v>
      </c>
      <c r="EF20" s="28">
        <f t="shared" si="114"/>
        <v>1689501.4241103148</v>
      </c>
      <c r="EG20" s="28">
        <f t="shared" si="115"/>
        <v>1344509.220731627</v>
      </c>
      <c r="EH20" s="28">
        <f t="shared" si="116"/>
        <v>1144208.2396691365</v>
      </c>
      <c r="EI20" s="28">
        <f t="shared" si="117"/>
        <v>1198270.5233751929</v>
      </c>
      <c r="EJ20" s="28">
        <f t="shared" si="118"/>
        <v>1125038.9570849002</v>
      </c>
      <c r="EK20" s="28">
        <f t="shared" si="119"/>
        <v>1102555.5567039044</v>
      </c>
      <c r="EL20" s="28">
        <f t="shared" si="120"/>
        <v>1115037.6110161275</v>
      </c>
      <c r="EM20" s="28">
        <f t="shared" si="121"/>
        <v>951021.38129114325</v>
      </c>
    </row>
    <row r="21" spans="5:143">
      <c r="E21" s="25">
        <v>1887</v>
      </c>
      <c r="F21" s="26">
        <v>-3.2886761811049547E-2</v>
      </c>
      <c r="G21" s="27"/>
      <c r="H21" s="25">
        <v>16</v>
      </c>
      <c r="V21" s="28">
        <f t="shared" si="0"/>
        <v>1560331.3635720189</v>
      </c>
      <c r="W21" s="28">
        <f t="shared" si="1"/>
        <v>1537405.8414070222</v>
      </c>
      <c r="X21" s="28">
        <f t="shared" si="2"/>
        <v>1428492.7974977107</v>
      </c>
      <c r="Y21" s="28">
        <f t="shared" si="3"/>
        <v>1449241.6298993111</v>
      </c>
      <c r="Z21" s="28">
        <f t="shared" si="4"/>
        <v>1384747.7556202593</v>
      </c>
      <c r="AA21" s="28">
        <f t="shared" si="5"/>
        <v>1170479.1435490886</v>
      </c>
      <c r="AB21" s="28">
        <f t="shared" si="6"/>
        <v>1388530.7056068312</v>
      </c>
      <c r="AC21" s="28">
        <f t="shared" si="7"/>
        <v>1093876.3512020528</v>
      </c>
      <c r="AD21" s="28">
        <f t="shared" si="8"/>
        <v>996111.93375429511</v>
      </c>
      <c r="AE21" s="28">
        <f t="shared" si="9"/>
        <v>1087104.5122515729</v>
      </c>
      <c r="AF21" s="28">
        <f t="shared" si="10"/>
        <v>917776.46689699765</v>
      </c>
      <c r="AG21" s="28">
        <f t="shared" si="11"/>
        <v>1036979.5619741248</v>
      </c>
      <c r="AH21" s="28">
        <f t="shared" si="12"/>
        <v>1046139.615176214</v>
      </c>
      <c r="AI21" s="28">
        <f t="shared" si="13"/>
        <v>1078918.1844811093</v>
      </c>
      <c r="AJ21" s="28">
        <f t="shared" si="14"/>
        <v>865324.20673088287</v>
      </c>
      <c r="AK21" s="28">
        <f t="shared" si="15"/>
        <v>826634.28767087008</v>
      </c>
      <c r="AL21" s="28">
        <f t="shared" si="16"/>
        <v>828227.06792141485</v>
      </c>
      <c r="AM21" s="28">
        <f t="shared" si="17"/>
        <v>815142.56163208955</v>
      </c>
      <c r="AN21" s="28">
        <f t="shared" si="18"/>
        <v>743251.47487170843</v>
      </c>
      <c r="AO21" s="28">
        <f t="shared" si="19"/>
        <v>745678.73476919823</v>
      </c>
      <c r="AP21" s="28">
        <f t="shared" si="20"/>
        <v>848977.93407214177</v>
      </c>
      <c r="AQ21" s="28">
        <f t="shared" si="21"/>
        <v>707986.2965223958</v>
      </c>
      <c r="AR21" s="28">
        <f t="shared" si="22"/>
        <v>698531.61981924274</v>
      </c>
      <c r="AS21" s="28">
        <f t="shared" si="23"/>
        <v>713339.26715837268</v>
      </c>
      <c r="AT21" s="28">
        <f t="shared" si="24"/>
        <v>631997.8622954234</v>
      </c>
      <c r="AU21" s="28">
        <f t="shared" si="25"/>
        <v>672509.1067940013</v>
      </c>
      <c r="AV21" s="28">
        <f t="shared" si="26"/>
        <v>654631.57293319306</v>
      </c>
      <c r="AW21" s="28">
        <f t="shared" si="27"/>
        <v>589694.14801939914</v>
      </c>
      <c r="AX21" s="28">
        <f t="shared" si="28"/>
        <v>529335.12911435706</v>
      </c>
      <c r="AY21" s="28">
        <f t="shared" si="29"/>
        <v>597021.6815662412</v>
      </c>
      <c r="AZ21" s="28">
        <f t="shared" si="30"/>
        <v>591864.56636011717</v>
      </c>
      <c r="BA21" s="28">
        <f t="shared" si="31"/>
        <v>520262.10969338199</v>
      </c>
      <c r="BB21" s="28">
        <f t="shared" si="32"/>
        <v>432118.12508167623</v>
      </c>
      <c r="BC21" s="28">
        <f t="shared" si="33"/>
        <v>402004.42425315268</v>
      </c>
      <c r="BD21" s="28">
        <f t="shared" si="34"/>
        <v>334384.26548773726</v>
      </c>
      <c r="BE21" s="28">
        <f t="shared" si="35"/>
        <v>301983.87172078964</v>
      </c>
      <c r="BF21" s="28">
        <f t="shared" si="36"/>
        <v>389082.98282373929</v>
      </c>
      <c r="BG21" s="28">
        <f t="shared" si="37"/>
        <v>464664.56677947007</v>
      </c>
      <c r="BH21" s="28">
        <f t="shared" si="38"/>
        <v>423979.88265215949</v>
      </c>
      <c r="BI21" s="28">
        <f t="shared" si="39"/>
        <v>494681.4129244003</v>
      </c>
      <c r="BJ21" s="28">
        <f t="shared" si="40"/>
        <v>496762.30306628224</v>
      </c>
      <c r="BK21" s="28">
        <f t="shared" si="41"/>
        <v>525187.20015258691</v>
      </c>
      <c r="BL21" s="28">
        <f t="shared" si="42"/>
        <v>638231.62163932109</v>
      </c>
      <c r="BM21" s="28">
        <f t="shared" si="43"/>
        <v>752727.40175960714</v>
      </c>
      <c r="BN21" s="28">
        <f t="shared" si="44"/>
        <v>762684.60891696648</v>
      </c>
      <c r="BO21" s="28">
        <f t="shared" si="45"/>
        <v>691646.11666220299</v>
      </c>
      <c r="BP21" s="28">
        <f t="shared" si="46"/>
        <v>702234.1824869368</v>
      </c>
      <c r="BQ21" s="28">
        <f t="shared" si="47"/>
        <v>1007026.9356049285</v>
      </c>
      <c r="BR21" s="28">
        <f t="shared" si="48"/>
        <v>1300825.7542117923</v>
      </c>
      <c r="BS21" s="28">
        <f t="shared" si="49"/>
        <v>1388190.8195267478</v>
      </c>
      <c r="BT21" s="28">
        <f t="shared" si="50"/>
        <v>1677626.9012517999</v>
      </c>
      <c r="BU21" s="28">
        <f t="shared" si="51"/>
        <v>1486566.8248364346</v>
      </c>
      <c r="BV21" s="28">
        <f t="shared" si="52"/>
        <v>1187011.8595440267</v>
      </c>
      <c r="BW21" s="28">
        <f t="shared" si="53"/>
        <v>1268694.5054927487</v>
      </c>
      <c r="BX21" s="28">
        <f t="shared" si="54"/>
        <v>1167599.1991363403</v>
      </c>
      <c r="BY21" s="28">
        <f t="shared" si="55"/>
        <v>1056189.4448584497</v>
      </c>
      <c r="BZ21" s="28">
        <f t="shared" si="56"/>
        <v>816072.20405061555</v>
      </c>
      <c r="CA21" s="28">
        <f t="shared" si="57"/>
        <v>709539.36119495041</v>
      </c>
      <c r="CB21" s="28">
        <f t="shared" si="58"/>
        <v>637044.02233022649</v>
      </c>
      <c r="CC21" s="28">
        <f t="shared" si="59"/>
        <v>674553.69776701322</v>
      </c>
      <c r="CD21" s="28">
        <f t="shared" si="60"/>
        <v>759674.41403018858</v>
      </c>
      <c r="CE21" s="28">
        <f t="shared" si="61"/>
        <v>659789.23324661725</v>
      </c>
      <c r="CF21" s="28">
        <f t="shared" si="62"/>
        <v>535085.17211558239</v>
      </c>
      <c r="CG21" s="28">
        <f t="shared" si="63"/>
        <v>464374.6164771425</v>
      </c>
      <c r="CH21" s="28">
        <f t="shared" si="64"/>
        <v>520301.69924808404</v>
      </c>
      <c r="CI21" s="28">
        <f t="shared" si="65"/>
        <v>450028.14327353169</v>
      </c>
      <c r="CJ21" s="28">
        <f t="shared" si="66"/>
        <v>424028.79283471307</v>
      </c>
      <c r="CK21" s="28">
        <f t="shared" si="67"/>
        <v>494893.32545146631</v>
      </c>
      <c r="CL21" s="28">
        <f t="shared" si="68"/>
        <v>465318.50242628338</v>
      </c>
      <c r="CM21" s="28">
        <f t="shared" si="69"/>
        <v>527295.46586065926</v>
      </c>
      <c r="CN21" s="28">
        <f t="shared" si="70"/>
        <v>588930.17604239169</v>
      </c>
      <c r="CO21" s="28">
        <f t="shared" si="71"/>
        <v>677250.667979819</v>
      </c>
      <c r="CP21" s="28">
        <f t="shared" si="72"/>
        <v>660634.72917275154</v>
      </c>
      <c r="CQ21" s="28">
        <f t="shared" si="73"/>
        <v>679662.59933922451</v>
      </c>
      <c r="CR21" s="28">
        <f t="shared" si="74"/>
        <v>642130.08703712106</v>
      </c>
      <c r="CS21" s="28">
        <f t="shared" si="75"/>
        <v>610098.48349373939</v>
      </c>
      <c r="CT21" s="28">
        <f t="shared" si="76"/>
        <v>797507.35915079876</v>
      </c>
      <c r="CU21" s="28">
        <f t="shared" si="77"/>
        <v>882504.86029532482</v>
      </c>
      <c r="CV21" s="28">
        <f t="shared" si="78"/>
        <v>900435.95172351471</v>
      </c>
      <c r="CW21" s="28">
        <f t="shared" si="79"/>
        <v>878384.87198313279</v>
      </c>
      <c r="CX21" s="28">
        <f t="shared" si="80"/>
        <v>868470.8139164953</v>
      </c>
      <c r="CY21" s="28">
        <f t="shared" si="81"/>
        <v>814695.95883785526</v>
      </c>
      <c r="CZ21" s="28">
        <f t="shared" si="82"/>
        <v>774493.0771573378</v>
      </c>
      <c r="DA21" s="28">
        <f t="shared" si="83"/>
        <v>749565.82824731153</v>
      </c>
      <c r="DB21" s="28">
        <f t="shared" si="84"/>
        <v>557735.24164117826</v>
      </c>
      <c r="DC21" s="28">
        <f t="shared" si="85"/>
        <v>557159.20633910061</v>
      </c>
      <c r="DD21" s="28">
        <f t="shared" si="86"/>
        <v>605359.10088179004</v>
      </c>
      <c r="DE21" s="28">
        <f t="shared" si="87"/>
        <v>636953.45164251211</v>
      </c>
      <c r="DF21" s="28">
        <f t="shared" si="88"/>
        <v>510725.41831461084</v>
      </c>
      <c r="DG21" s="28">
        <f t="shared" si="89"/>
        <v>431583.94564542518</v>
      </c>
      <c r="DH21" s="28">
        <f t="shared" si="90"/>
        <v>441035.11277944042</v>
      </c>
      <c r="DI21" s="28">
        <f t="shared" si="91"/>
        <v>436525.95088199311</v>
      </c>
      <c r="DJ21" s="28">
        <f t="shared" si="92"/>
        <v>394738.13865395001</v>
      </c>
      <c r="DK21" s="28">
        <f t="shared" si="93"/>
        <v>360330.68459723494</v>
      </c>
      <c r="DL21" s="28">
        <f t="shared" si="94"/>
        <v>310265.07804384036</v>
      </c>
      <c r="DM21" s="28">
        <f t="shared" si="95"/>
        <v>296029.01996626792</v>
      </c>
      <c r="DN21" s="28">
        <f t="shared" si="96"/>
        <v>277280.23441372364</v>
      </c>
      <c r="DO21" s="28">
        <f t="shared" si="97"/>
        <v>368872.51321518526</v>
      </c>
      <c r="DP21" s="28">
        <f t="shared" si="98"/>
        <v>386402.52321429277</v>
      </c>
      <c r="DQ21" s="28">
        <f t="shared" si="99"/>
        <v>477963.99164764717</v>
      </c>
      <c r="DR21" s="28">
        <f t="shared" si="100"/>
        <v>531452.45671730558</v>
      </c>
      <c r="DS21" s="28">
        <f t="shared" si="101"/>
        <v>620889.91838804062</v>
      </c>
      <c r="DT21" s="28">
        <f t="shared" si="102"/>
        <v>558923.3167773739</v>
      </c>
      <c r="DU21" s="28">
        <f t="shared" si="103"/>
        <v>669387.88631788723</v>
      </c>
      <c r="DV21" s="28">
        <f t="shared" si="104"/>
        <v>881353.2298079204</v>
      </c>
      <c r="DW21" s="28">
        <f t="shared" si="105"/>
        <v>800633.59257961984</v>
      </c>
      <c r="DX21" s="28">
        <f t="shared" si="106"/>
        <v>895630.77683420246</v>
      </c>
      <c r="DY21" s="28">
        <f t="shared" si="107"/>
        <v>1032818.5613622065</v>
      </c>
      <c r="DZ21" s="28">
        <f t="shared" si="108"/>
        <v>1165267.5540993994</v>
      </c>
      <c r="EA21" s="28">
        <f t="shared" si="109"/>
        <v>1174378.5511533213</v>
      </c>
      <c r="EB21" s="28">
        <f t="shared" si="110"/>
        <v>1495770.1738005006</v>
      </c>
      <c r="EC21" s="28">
        <f t="shared" si="111"/>
        <v>1731381.7826018282</v>
      </c>
      <c r="ED21" s="28">
        <f t="shared" si="112"/>
        <v>1524348.8734628349</v>
      </c>
      <c r="EE21" s="28">
        <f t="shared" si="113"/>
        <v>1694900.9758351133</v>
      </c>
      <c r="EF21" s="28">
        <f t="shared" si="114"/>
        <v>1515076.624420021</v>
      </c>
      <c r="EG21" s="28">
        <f t="shared" si="115"/>
        <v>1319648.5807339179</v>
      </c>
      <c r="EH21" s="28">
        <f t="shared" si="116"/>
        <v>1035953.9386168082</v>
      </c>
      <c r="EI21" s="28">
        <f t="shared" si="117"/>
        <v>1094449.1291796232</v>
      </c>
      <c r="EJ21" s="28">
        <f t="shared" si="118"/>
        <v>1141262.8829741247</v>
      </c>
      <c r="EK21" s="28">
        <f t="shared" si="119"/>
        <v>1032932.3954774763</v>
      </c>
      <c r="EL21" s="28">
        <f t="shared" si="120"/>
        <v>1042041.2088417949</v>
      </c>
      <c r="EM21" s="28">
        <f t="shared" si="121"/>
        <v>911870.72821955173</v>
      </c>
    </row>
    <row r="22" spans="5:143">
      <c r="E22" s="25">
        <v>1888</v>
      </c>
      <c r="F22" s="26">
        <v>9.7424104233668249E-2</v>
      </c>
      <c r="G22" s="27"/>
      <c r="H22" s="25">
        <v>17</v>
      </c>
      <c r="V22" s="28">
        <f t="shared" si="0"/>
        <v>1514358.1507443155</v>
      </c>
      <c r="W22" s="28">
        <f t="shared" si="1"/>
        <v>1366375.1693455053</v>
      </c>
      <c r="X22" s="28">
        <f t="shared" si="2"/>
        <v>1440643.9380710358</v>
      </c>
      <c r="Y22" s="28">
        <f t="shared" si="3"/>
        <v>1467081.5320869251</v>
      </c>
      <c r="Z22" s="28">
        <f t="shared" si="4"/>
        <v>1229727.9908965563</v>
      </c>
      <c r="AA22" s="28">
        <f t="shared" si="5"/>
        <v>1249813.3674745746</v>
      </c>
      <c r="AB22" s="28">
        <f t="shared" si="6"/>
        <v>1228145.5788532016</v>
      </c>
      <c r="AC22" s="28">
        <f t="shared" si="7"/>
        <v>1114379.3768761838</v>
      </c>
      <c r="AD22" s="28">
        <f t="shared" si="8"/>
        <v>1002710.873979745</v>
      </c>
      <c r="AE22" s="28">
        <f t="shared" si="9"/>
        <v>1017077.0506485678</v>
      </c>
      <c r="AF22" s="28">
        <f t="shared" si="10"/>
        <v>907956.67142095254</v>
      </c>
      <c r="AG22" s="28">
        <f t="shared" si="11"/>
        <v>1014998.0769651833</v>
      </c>
      <c r="AH22" s="28">
        <f t="shared" si="12"/>
        <v>1078995.541361596</v>
      </c>
      <c r="AI22" s="28">
        <f t="shared" si="13"/>
        <v>874129.95609349885</v>
      </c>
      <c r="AJ22" s="28">
        <f t="shared" si="14"/>
        <v>893729.4260002072</v>
      </c>
      <c r="AK22" s="28">
        <f t="shared" si="15"/>
        <v>803824.39285369765</v>
      </c>
      <c r="AL22" s="28">
        <f t="shared" si="16"/>
        <v>724460.98856463458</v>
      </c>
      <c r="AM22" s="28">
        <f t="shared" si="17"/>
        <v>749573.7700686584</v>
      </c>
      <c r="AN22" s="28">
        <f t="shared" si="18"/>
        <v>754857.90504502784</v>
      </c>
      <c r="AO22" s="28">
        <f t="shared" si="19"/>
        <v>753936.53822129301</v>
      </c>
      <c r="AP22" s="28">
        <f t="shared" si="20"/>
        <v>755973.09209585132</v>
      </c>
      <c r="AQ22" s="28">
        <f t="shared" si="21"/>
        <v>617846.27239859279</v>
      </c>
      <c r="AR22" s="28">
        <f t="shared" si="22"/>
        <v>726709.71190090873</v>
      </c>
      <c r="AS22" s="28">
        <f t="shared" si="23"/>
        <v>636184.65694628248</v>
      </c>
      <c r="AT22" s="28">
        <f t="shared" si="24"/>
        <v>629188.42775813886</v>
      </c>
      <c r="AU22" s="28">
        <f t="shared" si="25"/>
        <v>647627.30948754202</v>
      </c>
      <c r="AV22" s="28">
        <f t="shared" si="26"/>
        <v>577194.04334050626</v>
      </c>
      <c r="AW22" s="28">
        <f t="shared" si="27"/>
        <v>545959.86607796163</v>
      </c>
      <c r="AX22" s="28">
        <f t="shared" si="28"/>
        <v>483701.67803349555</v>
      </c>
      <c r="AY22" s="28">
        <f t="shared" si="29"/>
        <v>611293.1720254058</v>
      </c>
      <c r="AZ22" s="28">
        <f t="shared" si="30"/>
        <v>505906.1554625174</v>
      </c>
      <c r="BA22" s="28">
        <f t="shared" si="31"/>
        <v>377979.34431076964</v>
      </c>
      <c r="BB22" s="28">
        <f t="shared" si="32"/>
        <v>369667.8176985202</v>
      </c>
      <c r="BC22" s="28">
        <f t="shared" si="33"/>
        <v>339605.92701099213</v>
      </c>
      <c r="BD22" s="28">
        <f t="shared" si="34"/>
        <v>305328.10475587111</v>
      </c>
      <c r="BE22" s="28">
        <f t="shared" si="35"/>
        <v>346459.25860087789</v>
      </c>
      <c r="BF22" s="28">
        <f t="shared" si="36"/>
        <v>405503.99338318396</v>
      </c>
      <c r="BG22" s="28">
        <f t="shared" si="37"/>
        <v>441082.82235478598</v>
      </c>
      <c r="BH22" s="28">
        <f t="shared" si="38"/>
        <v>441176.78567264619</v>
      </c>
      <c r="BI22" s="28">
        <f t="shared" si="39"/>
        <v>494554.03425033012</v>
      </c>
      <c r="BJ22" s="28">
        <f t="shared" si="40"/>
        <v>505756.08564405685</v>
      </c>
      <c r="BK22" s="28">
        <f t="shared" si="41"/>
        <v>562734.07136652502</v>
      </c>
      <c r="BL22" s="28">
        <f t="shared" si="42"/>
        <v>696901.86487041018</v>
      </c>
      <c r="BM22" s="28">
        <f t="shared" si="43"/>
        <v>696934.33300127275</v>
      </c>
      <c r="BN22" s="28">
        <f t="shared" si="44"/>
        <v>708179.554659241</v>
      </c>
      <c r="BO22" s="28">
        <f t="shared" si="45"/>
        <v>600246.4342157814</v>
      </c>
      <c r="BP22" s="28">
        <f t="shared" si="46"/>
        <v>731622.33753206243</v>
      </c>
      <c r="BQ22" s="28">
        <f t="shared" si="47"/>
        <v>1112828.6222074421</v>
      </c>
      <c r="BR22" s="28">
        <f t="shared" si="48"/>
        <v>1172718.0142591014</v>
      </c>
      <c r="BS22" s="28">
        <f t="shared" si="49"/>
        <v>1531850.3144863474</v>
      </c>
      <c r="BT22" s="28">
        <f t="shared" si="50"/>
        <v>1705504.4597536875</v>
      </c>
      <c r="BU22" s="28">
        <f t="shared" si="51"/>
        <v>1237108.9728597966</v>
      </c>
      <c r="BV22" s="28">
        <f t="shared" si="52"/>
        <v>1204308.211119392</v>
      </c>
      <c r="BW22" s="28">
        <f t="shared" si="53"/>
        <v>1214957.7909373082</v>
      </c>
      <c r="BX22" s="28">
        <f t="shared" si="54"/>
        <v>1055917.479897693</v>
      </c>
      <c r="BY22" s="28">
        <f t="shared" si="55"/>
        <v>830847.02880219708</v>
      </c>
      <c r="BZ22" s="28">
        <f t="shared" si="56"/>
        <v>760266.00306334801</v>
      </c>
      <c r="CA22" s="28">
        <f t="shared" si="57"/>
        <v>695605.09400358773</v>
      </c>
      <c r="CB22" s="28">
        <f t="shared" si="58"/>
        <v>624554.95884409687</v>
      </c>
      <c r="CC22" s="28">
        <f t="shared" si="59"/>
        <v>705384.48255547415</v>
      </c>
      <c r="CD22" s="28">
        <f t="shared" si="60"/>
        <v>572599.37567706895</v>
      </c>
      <c r="CE22" s="28">
        <f t="shared" si="61"/>
        <v>557478.22331225092</v>
      </c>
      <c r="CF22" s="28">
        <f t="shared" si="62"/>
        <v>513163.39848639758</v>
      </c>
      <c r="CG22" s="28">
        <f t="shared" si="63"/>
        <v>469061.42008817114</v>
      </c>
      <c r="CH22" s="28">
        <f t="shared" si="64"/>
        <v>496600.138182936</v>
      </c>
      <c r="CI22" s="28">
        <f t="shared" si="65"/>
        <v>431074.98854718904</v>
      </c>
      <c r="CJ22" s="28">
        <f t="shared" si="66"/>
        <v>411846.25090217264</v>
      </c>
      <c r="CK22" s="28">
        <f t="shared" si="67"/>
        <v>472098.81582229218</v>
      </c>
      <c r="CL22" s="28">
        <f t="shared" si="68"/>
        <v>504961.38479334424</v>
      </c>
      <c r="CM22" s="28">
        <f t="shared" si="69"/>
        <v>532598.5730226353</v>
      </c>
      <c r="CN22" s="28">
        <f t="shared" si="70"/>
        <v>532756.41787988856</v>
      </c>
      <c r="CO22" s="28">
        <f t="shared" si="71"/>
        <v>615457.94911286246</v>
      </c>
      <c r="CP22" s="28">
        <f t="shared" si="72"/>
        <v>666315.066028008</v>
      </c>
      <c r="CQ22" s="28">
        <f t="shared" si="73"/>
        <v>629541.31272600556</v>
      </c>
      <c r="CR22" s="28">
        <f t="shared" si="74"/>
        <v>637983.31328064669</v>
      </c>
      <c r="CS22" s="28">
        <f t="shared" si="75"/>
        <v>601115.6984016425</v>
      </c>
      <c r="CT22" s="28">
        <f t="shared" si="76"/>
        <v>745658.18414616596</v>
      </c>
      <c r="CU22" s="28">
        <f t="shared" si="77"/>
        <v>863546.21130477113</v>
      </c>
      <c r="CV22" s="28">
        <f t="shared" si="78"/>
        <v>887250.16574340488</v>
      </c>
      <c r="CW22" s="28">
        <f t="shared" si="79"/>
        <v>828908.9326866474</v>
      </c>
      <c r="CX22" s="28">
        <f t="shared" si="80"/>
        <v>780384.64121567085</v>
      </c>
      <c r="CY22" s="28">
        <f t="shared" si="81"/>
        <v>752241.53540269728</v>
      </c>
      <c r="CZ22" s="28">
        <f t="shared" si="82"/>
        <v>715041.2456534839</v>
      </c>
      <c r="DA22" s="28">
        <f t="shared" si="83"/>
        <v>605251.58251534787</v>
      </c>
      <c r="DB22" s="28">
        <f t="shared" si="84"/>
        <v>562762.65861357679</v>
      </c>
      <c r="DC22" s="28">
        <f t="shared" si="85"/>
        <v>547618.30729074066</v>
      </c>
      <c r="DD22" s="28">
        <f t="shared" si="86"/>
        <v>578837.47268587537</v>
      </c>
      <c r="DE22" s="28">
        <f t="shared" si="87"/>
        <v>515116.78965562646</v>
      </c>
      <c r="DF22" s="28">
        <f t="shared" si="88"/>
        <v>399757.06174981466</v>
      </c>
      <c r="DG22" s="28">
        <f t="shared" si="89"/>
        <v>438186.97831529123</v>
      </c>
      <c r="DH22" s="28">
        <f t="shared" si="90"/>
        <v>430098.7609938276</v>
      </c>
      <c r="DI22" s="28">
        <f t="shared" si="91"/>
        <v>369074.61768799275</v>
      </c>
      <c r="DJ22" s="28">
        <f t="shared" si="92"/>
        <v>352589.78335447138</v>
      </c>
      <c r="DK22" s="28">
        <f t="shared" si="93"/>
        <v>305721.62449963507</v>
      </c>
      <c r="DL22" s="28">
        <f t="shared" si="94"/>
        <v>279354.87826710357</v>
      </c>
      <c r="DM22" s="28">
        <f t="shared" si="95"/>
        <v>249156.60121418489</v>
      </c>
      <c r="DN22" s="28">
        <f t="shared" si="96"/>
        <v>340594.82276635221</v>
      </c>
      <c r="DO22" s="28">
        <f t="shared" si="97"/>
        <v>356741.39598108787</v>
      </c>
      <c r="DP22" s="28">
        <f t="shared" si="98"/>
        <v>385941.36956126435</v>
      </c>
      <c r="DQ22" s="28">
        <f t="shared" si="99"/>
        <v>536242.9610667557</v>
      </c>
      <c r="DR22" s="28">
        <f t="shared" si="100"/>
        <v>610257.6826391092</v>
      </c>
      <c r="DS22" s="28">
        <f t="shared" si="101"/>
        <v>534436.10517684708</v>
      </c>
      <c r="DT22" s="28">
        <f t="shared" si="102"/>
        <v>541347.15518891753</v>
      </c>
      <c r="DU22" s="28">
        <f t="shared" si="103"/>
        <v>689856.35896956094</v>
      </c>
      <c r="DV22" s="28">
        <f t="shared" si="104"/>
        <v>812882.91237414896</v>
      </c>
      <c r="DW22" s="28">
        <f t="shared" si="105"/>
        <v>873421.81214712327</v>
      </c>
      <c r="DX22" s="28">
        <f t="shared" si="106"/>
        <v>873228.99109580379</v>
      </c>
      <c r="DY22" s="28">
        <f t="shared" si="107"/>
        <v>1040845.548522198</v>
      </c>
      <c r="DZ22" s="28">
        <f t="shared" si="108"/>
        <v>996398.4023104657</v>
      </c>
      <c r="EA22" s="28">
        <f t="shared" si="109"/>
        <v>1346753.8707613132</v>
      </c>
      <c r="EB22" s="28">
        <f t="shared" si="110"/>
        <v>1457239.5652506768</v>
      </c>
      <c r="EC22" s="28">
        <f t="shared" si="111"/>
        <v>1872421.0021277531</v>
      </c>
      <c r="ED22" s="28">
        <f t="shared" si="112"/>
        <v>1639160.7357754067</v>
      </c>
      <c r="EE22" s="28">
        <f t="shared" si="113"/>
        <v>1513268.4500992193</v>
      </c>
      <c r="EF22" s="28">
        <f t="shared" si="114"/>
        <v>1480555.5959578985</v>
      </c>
      <c r="EG22" s="28">
        <f t="shared" si="115"/>
        <v>1189568.0260961428</v>
      </c>
      <c r="EH22" s="28">
        <f t="shared" si="116"/>
        <v>942056.09173282364</v>
      </c>
      <c r="EI22" s="28">
        <f t="shared" si="117"/>
        <v>1105374.2015683884</v>
      </c>
      <c r="EJ22" s="28">
        <f t="shared" si="118"/>
        <v>1064517.2940392918</v>
      </c>
      <c r="EK22" s="28">
        <f t="shared" si="119"/>
        <v>961087.40968907869</v>
      </c>
      <c r="EL22" s="28">
        <f t="shared" si="120"/>
        <v>994771.87975501316</v>
      </c>
      <c r="EM22" s="28">
        <f t="shared" si="121"/>
        <v>870644.07318563492</v>
      </c>
    </row>
    <row r="23" spans="5:143">
      <c r="E23" s="25">
        <v>1889</v>
      </c>
      <c r="F23" s="26">
        <v>0.10156300772880508</v>
      </c>
      <c r="G23" s="27"/>
      <c r="H23" s="25">
        <v>18</v>
      </c>
      <c r="V23" s="28">
        <f t="shared" si="0"/>
        <v>1339117.6135214609</v>
      </c>
      <c r="W23" s="28">
        <f t="shared" si="1"/>
        <v>1371062.4949343172</v>
      </c>
      <c r="X23" s="28">
        <f t="shared" si="2"/>
        <v>1451038.0275861134</v>
      </c>
      <c r="Y23" s="28">
        <f t="shared" si="3"/>
        <v>1296287.4827961873</v>
      </c>
      <c r="Z23" s="28">
        <f t="shared" si="4"/>
        <v>1306469.3725600254</v>
      </c>
      <c r="AA23" s="28">
        <f t="shared" si="5"/>
        <v>1099887.3702864344</v>
      </c>
      <c r="AB23" s="28">
        <f t="shared" si="6"/>
        <v>1244868.1935502109</v>
      </c>
      <c r="AC23" s="28">
        <f t="shared" si="7"/>
        <v>1116116.0066342859</v>
      </c>
      <c r="AD23" s="28">
        <f t="shared" si="8"/>
        <v>933398.2236050287</v>
      </c>
      <c r="AE23" s="28">
        <f t="shared" si="9"/>
        <v>1001130.632731966</v>
      </c>
      <c r="AF23" s="28">
        <f t="shared" si="10"/>
        <v>884237.30894937459</v>
      </c>
      <c r="AG23" s="28">
        <f t="shared" si="11"/>
        <v>1041607.0482099297</v>
      </c>
      <c r="AH23" s="28">
        <f t="shared" si="12"/>
        <v>869792.84233540995</v>
      </c>
      <c r="AI23" s="28">
        <f t="shared" si="13"/>
        <v>898280.34407824173</v>
      </c>
      <c r="AJ23" s="28">
        <f t="shared" si="14"/>
        <v>864694.13222599262</v>
      </c>
      <c r="AK23" s="28">
        <f t="shared" si="15"/>
        <v>699576.88943304459</v>
      </c>
      <c r="AL23" s="28">
        <f t="shared" si="16"/>
        <v>662833.58242518024</v>
      </c>
      <c r="AM23" s="28">
        <f t="shared" si="17"/>
        <v>757447.43159206619</v>
      </c>
      <c r="AN23" s="28">
        <f t="shared" si="18"/>
        <v>759376.1084439347</v>
      </c>
      <c r="AO23" s="28">
        <f t="shared" si="19"/>
        <v>667964.5508321469</v>
      </c>
      <c r="AP23" s="28">
        <f t="shared" si="20"/>
        <v>656403.07272394269</v>
      </c>
      <c r="AQ23" s="28">
        <f t="shared" si="21"/>
        <v>639534.55354650249</v>
      </c>
      <c r="AR23" s="28">
        <f t="shared" si="22"/>
        <v>644847.04280463955</v>
      </c>
      <c r="AS23" s="28">
        <f t="shared" si="23"/>
        <v>630168.94424091978</v>
      </c>
      <c r="AT23" s="28">
        <f t="shared" si="24"/>
        <v>602859.90300927637</v>
      </c>
      <c r="AU23" s="28">
        <f t="shared" si="25"/>
        <v>568144.40700448689</v>
      </c>
      <c r="AV23" s="28">
        <f t="shared" si="26"/>
        <v>531697.26923160441</v>
      </c>
      <c r="AW23" s="28">
        <f t="shared" si="27"/>
        <v>496382.29717349663</v>
      </c>
      <c r="AX23" s="28">
        <f t="shared" si="28"/>
        <v>492771.66143360548</v>
      </c>
      <c r="AY23" s="28">
        <f t="shared" si="29"/>
        <v>519883.28764191485</v>
      </c>
      <c r="AZ23" s="28">
        <f t="shared" si="30"/>
        <v>365699.63080534706</v>
      </c>
      <c r="BA23" s="28">
        <f t="shared" si="31"/>
        <v>321725.82012711052</v>
      </c>
      <c r="BB23" s="28">
        <f t="shared" si="32"/>
        <v>310716.81811261142</v>
      </c>
      <c r="BC23" s="28">
        <f t="shared" si="33"/>
        <v>308535.32764230046</v>
      </c>
      <c r="BD23" s="28">
        <f t="shared" si="34"/>
        <v>348532.99113958649</v>
      </c>
      <c r="BE23" s="28">
        <f t="shared" si="35"/>
        <v>359264.04819146427</v>
      </c>
      <c r="BF23" s="28">
        <f t="shared" si="36"/>
        <v>382987.33506075712</v>
      </c>
      <c r="BG23" s="28">
        <f t="shared" si="37"/>
        <v>456663.43112322624</v>
      </c>
      <c r="BH23" s="28">
        <f t="shared" si="38"/>
        <v>438843.32529316103</v>
      </c>
      <c r="BI23" s="28">
        <f t="shared" si="39"/>
        <v>500973.69537889777</v>
      </c>
      <c r="BJ23" s="28">
        <f t="shared" si="40"/>
        <v>539186.34341832926</v>
      </c>
      <c r="BK23" s="28">
        <f t="shared" si="41"/>
        <v>611371.52642686199</v>
      </c>
      <c r="BL23" s="28">
        <f t="shared" si="42"/>
        <v>641999.14390301763</v>
      </c>
      <c r="BM23" s="28">
        <f t="shared" si="43"/>
        <v>643871.12678876042</v>
      </c>
      <c r="BN23" s="28">
        <f t="shared" si="44"/>
        <v>611501.77080350206</v>
      </c>
      <c r="BO23" s="28">
        <f t="shared" si="45"/>
        <v>622218.99990831781</v>
      </c>
      <c r="BP23" s="28">
        <f t="shared" si="46"/>
        <v>804419.97373767151</v>
      </c>
      <c r="BQ23" s="28">
        <f t="shared" si="47"/>
        <v>998185.93421639479</v>
      </c>
      <c r="BR23" s="28">
        <f t="shared" si="48"/>
        <v>1287565.8435871108</v>
      </c>
      <c r="BS23" s="28">
        <f t="shared" si="49"/>
        <v>1549467.5900296525</v>
      </c>
      <c r="BT23" s="28">
        <f t="shared" si="50"/>
        <v>1412163.7804066429</v>
      </c>
      <c r="BU23" s="28">
        <f t="shared" si="51"/>
        <v>1248818.2447316395</v>
      </c>
      <c r="BV23" s="28">
        <f t="shared" si="52"/>
        <v>1147494.1163469199</v>
      </c>
      <c r="BW23" s="28">
        <f t="shared" si="53"/>
        <v>1093216.2281423267</v>
      </c>
      <c r="BX23" s="28">
        <f t="shared" si="54"/>
        <v>826452.53506162786</v>
      </c>
      <c r="BY23" s="28">
        <f t="shared" si="55"/>
        <v>770134.79346687882</v>
      </c>
      <c r="BZ23" s="28">
        <f t="shared" si="56"/>
        <v>741584.28884021286</v>
      </c>
      <c r="CA23" s="28">
        <f t="shared" si="57"/>
        <v>678535.63157948782</v>
      </c>
      <c r="CB23" s="28">
        <f t="shared" si="58"/>
        <v>649813.49132606585</v>
      </c>
      <c r="CC23" s="28">
        <f t="shared" si="59"/>
        <v>529002.78800737695</v>
      </c>
      <c r="CD23" s="28">
        <f t="shared" si="60"/>
        <v>481373.57044127607</v>
      </c>
      <c r="CE23" s="28">
        <f t="shared" si="61"/>
        <v>531948.21059274382</v>
      </c>
      <c r="CF23" s="28">
        <f t="shared" si="62"/>
        <v>515733.80946989713</v>
      </c>
      <c r="CG23" s="28">
        <f t="shared" si="63"/>
        <v>445440.80101106683</v>
      </c>
      <c r="CH23" s="28">
        <f t="shared" si="64"/>
        <v>473291.46864749596</v>
      </c>
      <c r="CI23" s="28">
        <f t="shared" si="65"/>
        <v>416582.75081669202</v>
      </c>
      <c r="CJ23" s="28">
        <f t="shared" si="66"/>
        <v>390899.50463887426</v>
      </c>
      <c r="CK23" s="28">
        <f t="shared" si="67"/>
        <v>509740.8587677828</v>
      </c>
      <c r="CL23" s="28">
        <f t="shared" si="68"/>
        <v>507472.85725983576</v>
      </c>
      <c r="CM23" s="28">
        <f t="shared" si="69"/>
        <v>479373.00045950437</v>
      </c>
      <c r="CN23" s="28">
        <f t="shared" si="70"/>
        <v>481710.73209000932</v>
      </c>
      <c r="CO23" s="28">
        <f t="shared" si="71"/>
        <v>617625.62538033444</v>
      </c>
      <c r="CP23" s="28">
        <f t="shared" si="72"/>
        <v>614071.84434439125</v>
      </c>
      <c r="CQ23" s="28">
        <f t="shared" si="73"/>
        <v>622327.83248109045</v>
      </c>
      <c r="CR23" s="28">
        <f t="shared" si="74"/>
        <v>625426.28977313719</v>
      </c>
      <c r="CS23" s="28">
        <f t="shared" si="75"/>
        <v>559206.03311941784</v>
      </c>
      <c r="CT23" s="28">
        <f t="shared" si="76"/>
        <v>725967.12576796731</v>
      </c>
      <c r="CU23" s="28">
        <f t="shared" si="77"/>
        <v>846618.07094653486</v>
      </c>
      <c r="CV23" s="28">
        <f t="shared" si="78"/>
        <v>833060.89798889461</v>
      </c>
      <c r="CW23" s="28">
        <f t="shared" si="79"/>
        <v>741086.65687001054</v>
      </c>
      <c r="CX23" s="28">
        <f t="shared" si="80"/>
        <v>716933.95489398111</v>
      </c>
      <c r="CY23" s="28">
        <f t="shared" si="81"/>
        <v>691002.39395845798</v>
      </c>
      <c r="CZ23" s="28">
        <f t="shared" si="82"/>
        <v>574468.12559025316</v>
      </c>
      <c r="DA23" s="28">
        <f t="shared" si="83"/>
        <v>607633.63785285654</v>
      </c>
      <c r="DB23" s="28">
        <f t="shared" si="84"/>
        <v>550341.9379332508</v>
      </c>
      <c r="DC23" s="28">
        <f t="shared" si="85"/>
        <v>520990.98667324375</v>
      </c>
      <c r="DD23" s="28">
        <f t="shared" si="86"/>
        <v>465761.23258042178</v>
      </c>
      <c r="DE23" s="28">
        <f t="shared" si="87"/>
        <v>401165.02779649344</v>
      </c>
      <c r="DF23" s="28">
        <f t="shared" si="88"/>
        <v>403830.40945746249</v>
      </c>
      <c r="DG23" s="28">
        <f t="shared" si="89"/>
        <v>425170.55556381831</v>
      </c>
      <c r="DH23" s="28">
        <f t="shared" si="90"/>
        <v>361810.35457348963</v>
      </c>
      <c r="DI23" s="28">
        <f t="shared" si="91"/>
        <v>328007.29475600412</v>
      </c>
      <c r="DJ23" s="28">
        <f t="shared" si="92"/>
        <v>297648.24384950049</v>
      </c>
      <c r="DK23" s="28">
        <f t="shared" si="93"/>
        <v>273878.67036165949</v>
      </c>
      <c r="DL23" s="28">
        <f t="shared" si="94"/>
        <v>233939.23152827841</v>
      </c>
      <c r="DM23" s="28">
        <f t="shared" si="95"/>
        <v>304509.05835100752</v>
      </c>
      <c r="DN23" s="28">
        <f t="shared" si="96"/>
        <v>327735.8451041556</v>
      </c>
      <c r="DO23" s="28">
        <f t="shared" si="97"/>
        <v>354522.31463352311</v>
      </c>
      <c r="DP23" s="28">
        <f t="shared" si="98"/>
        <v>430820.58633338258</v>
      </c>
      <c r="DQ23" s="28">
        <f t="shared" si="99"/>
        <v>612659.44020931679</v>
      </c>
      <c r="DR23" s="28">
        <f t="shared" si="100"/>
        <v>522640.57915485307</v>
      </c>
      <c r="DS23" s="28">
        <f t="shared" si="101"/>
        <v>515024.76224719966</v>
      </c>
      <c r="DT23" s="28">
        <f t="shared" si="102"/>
        <v>555092.51425308629</v>
      </c>
      <c r="DU23" s="28">
        <f t="shared" si="103"/>
        <v>633060.70135255973</v>
      </c>
      <c r="DV23" s="28">
        <f t="shared" si="104"/>
        <v>882321.59423163766</v>
      </c>
      <c r="DW23" s="28">
        <f t="shared" si="105"/>
        <v>847289.56735791545</v>
      </c>
      <c r="DX23" s="28">
        <f t="shared" si="106"/>
        <v>875586.56550619402</v>
      </c>
      <c r="DY23" s="28">
        <f t="shared" si="107"/>
        <v>885528.09859536786</v>
      </c>
      <c r="DZ23" s="28">
        <f t="shared" si="108"/>
        <v>1136898.8650661611</v>
      </c>
      <c r="EA23" s="28">
        <f t="shared" si="109"/>
        <v>1305458.3076433127</v>
      </c>
      <c r="EB23" s="28">
        <f t="shared" si="110"/>
        <v>1568015.3253538425</v>
      </c>
      <c r="EC23" s="28">
        <f t="shared" si="111"/>
        <v>2003315.5441377754</v>
      </c>
      <c r="ED23" s="28">
        <f t="shared" si="112"/>
        <v>1456135.7989371032</v>
      </c>
      <c r="EE23" s="28">
        <f t="shared" si="113"/>
        <v>1471345.9181800024</v>
      </c>
      <c r="EF23" s="28">
        <f t="shared" si="114"/>
        <v>1327897.0198732025</v>
      </c>
      <c r="EG23" s="28">
        <f t="shared" si="115"/>
        <v>1076302.3474632779</v>
      </c>
      <c r="EH23" s="28">
        <f t="shared" si="116"/>
        <v>946671.26580392488</v>
      </c>
      <c r="EI23" s="28">
        <f t="shared" si="117"/>
        <v>1025852.7838219306</v>
      </c>
      <c r="EJ23" s="28">
        <f t="shared" si="118"/>
        <v>985490.40398137935</v>
      </c>
      <c r="EK23" s="28">
        <f t="shared" si="119"/>
        <v>912872.6229677333</v>
      </c>
      <c r="EL23" s="28">
        <f t="shared" si="120"/>
        <v>945016.87139401794</v>
      </c>
      <c r="EM23" s="28">
        <f t="shared" si="121"/>
        <v>773000.57598479511</v>
      </c>
    </row>
    <row r="24" spans="5:143">
      <c r="E24" s="25">
        <v>1890</v>
      </c>
      <c r="F24" s="26">
        <v>-3.3650375135968857E-2</v>
      </c>
      <c r="G24" s="27"/>
      <c r="H24" s="25">
        <v>19</v>
      </c>
      <c r="V24" s="28">
        <f t="shared" si="0"/>
        <v>1335853.3136821203</v>
      </c>
      <c r="W24" s="28">
        <f t="shared" si="1"/>
        <v>1372878.6425884017</v>
      </c>
      <c r="X24" s="28">
        <f t="shared" si="2"/>
        <v>1274613.8444645016</v>
      </c>
      <c r="Y24" s="28">
        <f t="shared" si="3"/>
        <v>1369128.6605770483</v>
      </c>
      <c r="Z24" s="28">
        <f t="shared" si="4"/>
        <v>1143023.1929777379</v>
      </c>
      <c r="AA24" s="28">
        <f t="shared" si="5"/>
        <v>1108343.8012708831</v>
      </c>
      <c r="AB24" s="28">
        <f t="shared" si="6"/>
        <v>1239516.7530375381</v>
      </c>
      <c r="AC24" s="28">
        <f t="shared" si="7"/>
        <v>1032888.2612983191</v>
      </c>
      <c r="AD24" s="28">
        <f t="shared" si="8"/>
        <v>913390.78347521264</v>
      </c>
      <c r="AE24" s="28">
        <f t="shared" si="9"/>
        <v>969275.46852029499</v>
      </c>
      <c r="AF24" s="28">
        <f t="shared" si="10"/>
        <v>902111.63814580173</v>
      </c>
      <c r="AG24" s="28">
        <f t="shared" si="11"/>
        <v>834743.12178663572</v>
      </c>
      <c r="AH24" s="28">
        <f t="shared" si="12"/>
        <v>888596.26283631602</v>
      </c>
      <c r="AI24" s="28">
        <f t="shared" si="13"/>
        <v>864014.65953720093</v>
      </c>
      <c r="AJ24" s="28">
        <f t="shared" si="14"/>
        <v>748151.48909846763</v>
      </c>
      <c r="AK24" s="28">
        <f t="shared" si="15"/>
        <v>636323.13544831693</v>
      </c>
      <c r="AL24" s="28">
        <f t="shared" si="16"/>
        <v>665879.09426704596</v>
      </c>
      <c r="AM24" s="28">
        <f t="shared" si="17"/>
        <v>757525.01539298589</v>
      </c>
      <c r="AN24" s="28">
        <f t="shared" si="18"/>
        <v>668849.35532245121</v>
      </c>
      <c r="AO24" s="28">
        <f t="shared" si="19"/>
        <v>576594.42973717884</v>
      </c>
      <c r="AP24" s="28">
        <f t="shared" si="20"/>
        <v>675471.37368102884</v>
      </c>
      <c r="AQ24" s="28">
        <f t="shared" si="21"/>
        <v>564173.29126094491</v>
      </c>
      <c r="AR24" s="28">
        <f t="shared" si="22"/>
        <v>635013.96776739997</v>
      </c>
      <c r="AS24" s="28">
        <f t="shared" si="23"/>
        <v>600268.32831474626</v>
      </c>
      <c r="AT24" s="28">
        <f t="shared" si="24"/>
        <v>525778.40047904046</v>
      </c>
      <c r="AU24" s="28">
        <f t="shared" si="25"/>
        <v>520300.31023563439</v>
      </c>
      <c r="AV24" s="28">
        <f t="shared" si="26"/>
        <v>480587.81534340983</v>
      </c>
      <c r="AW24" s="28">
        <f t="shared" si="27"/>
        <v>502732.74632110028</v>
      </c>
      <c r="AX24" s="28">
        <f t="shared" si="28"/>
        <v>416634.08406914643</v>
      </c>
      <c r="AY24" s="28">
        <f t="shared" si="29"/>
        <v>373605.42584108911</v>
      </c>
      <c r="AZ24" s="28">
        <f t="shared" si="30"/>
        <v>309453.30906321137</v>
      </c>
      <c r="BA24" s="28">
        <f t="shared" si="31"/>
        <v>268838.70434098464</v>
      </c>
      <c r="BB24" s="28">
        <f t="shared" si="32"/>
        <v>280638.44024497701</v>
      </c>
      <c r="BC24" s="28">
        <f t="shared" si="33"/>
        <v>350134.39061592676</v>
      </c>
      <c r="BD24" s="28">
        <f t="shared" si="34"/>
        <v>359300.84687772283</v>
      </c>
      <c r="BE24" s="28">
        <f t="shared" si="35"/>
        <v>337330.64459581109</v>
      </c>
      <c r="BF24" s="28">
        <f t="shared" si="36"/>
        <v>394196.9530004104</v>
      </c>
      <c r="BG24" s="28">
        <f t="shared" si="37"/>
        <v>451591.5846286529</v>
      </c>
      <c r="BH24" s="28">
        <f t="shared" si="38"/>
        <v>441940.12190542172</v>
      </c>
      <c r="BI24" s="28">
        <f t="shared" si="39"/>
        <v>530964.45602185791</v>
      </c>
      <c r="BJ24" s="28">
        <f t="shared" si="40"/>
        <v>582362.82111545082</v>
      </c>
      <c r="BK24" s="28">
        <f t="shared" si="41"/>
        <v>559913.30872281955</v>
      </c>
      <c r="BL24" s="28">
        <f t="shared" si="42"/>
        <v>589649.99547608639</v>
      </c>
      <c r="BM24" s="28">
        <f t="shared" si="43"/>
        <v>552721.10111415479</v>
      </c>
      <c r="BN24" s="28">
        <f t="shared" si="44"/>
        <v>630179.33640720276</v>
      </c>
      <c r="BO24" s="28">
        <f t="shared" si="45"/>
        <v>680129.97742216638</v>
      </c>
      <c r="BP24" s="28">
        <f t="shared" si="46"/>
        <v>717329.61971719807</v>
      </c>
      <c r="BQ24" s="28">
        <f t="shared" si="47"/>
        <v>1089532.1662134174</v>
      </c>
      <c r="BR24" s="28">
        <f t="shared" si="48"/>
        <v>1294757.315895078</v>
      </c>
      <c r="BS24" s="28">
        <f t="shared" si="49"/>
        <v>1275461.8276251091</v>
      </c>
      <c r="BT24" s="28">
        <f t="shared" si="50"/>
        <v>1417193.3517321341</v>
      </c>
      <c r="BU24" s="28">
        <f t="shared" si="51"/>
        <v>1182945.713238175</v>
      </c>
      <c r="BV24" s="28">
        <f t="shared" si="52"/>
        <v>1026474.3627375679</v>
      </c>
      <c r="BW24" s="28">
        <f t="shared" si="53"/>
        <v>850641.89151078882</v>
      </c>
      <c r="BX24" s="28">
        <f t="shared" si="54"/>
        <v>761581.43625369749</v>
      </c>
      <c r="BY24" s="28">
        <f t="shared" si="55"/>
        <v>746817.44514229812</v>
      </c>
      <c r="BZ24" s="28">
        <f t="shared" si="56"/>
        <v>719156.12703090906</v>
      </c>
      <c r="CA24" s="28">
        <f t="shared" si="57"/>
        <v>701848.66999482689</v>
      </c>
      <c r="CB24" s="28">
        <f t="shared" si="58"/>
        <v>484477.42257136398</v>
      </c>
      <c r="CC24" s="28">
        <f t="shared" si="59"/>
        <v>442121.96593814122</v>
      </c>
      <c r="CD24" s="28">
        <f t="shared" si="60"/>
        <v>456642.62375130027</v>
      </c>
      <c r="CE24" s="28">
        <f t="shared" si="61"/>
        <v>531486.26109037816</v>
      </c>
      <c r="CF24" s="28">
        <f t="shared" si="62"/>
        <v>486898.73176358885</v>
      </c>
      <c r="CG24" s="28">
        <f t="shared" si="63"/>
        <v>422050.67042631452</v>
      </c>
      <c r="CH24" s="28">
        <f t="shared" si="64"/>
        <v>454705.17199860542</v>
      </c>
      <c r="CI24" s="28">
        <f t="shared" si="65"/>
        <v>393082.80499342311</v>
      </c>
      <c r="CJ24" s="28">
        <f t="shared" si="66"/>
        <v>419598.97162270208</v>
      </c>
      <c r="CK24" s="28">
        <f t="shared" si="67"/>
        <v>509280.27575247304</v>
      </c>
      <c r="CL24" s="28">
        <f t="shared" si="68"/>
        <v>454087.08459216292</v>
      </c>
      <c r="CM24" s="28">
        <f t="shared" si="69"/>
        <v>430907.4091988189</v>
      </c>
      <c r="CN24" s="28">
        <f t="shared" si="70"/>
        <v>480580.34329752199</v>
      </c>
      <c r="CO24" s="28">
        <f t="shared" si="71"/>
        <v>565871.23559840629</v>
      </c>
      <c r="CP24" s="28">
        <f t="shared" si="72"/>
        <v>603485.63113511645</v>
      </c>
      <c r="CQ24" s="28">
        <f t="shared" si="73"/>
        <v>606511.16139472753</v>
      </c>
      <c r="CR24" s="28">
        <f t="shared" si="74"/>
        <v>578419.16081008245</v>
      </c>
      <c r="CS24" s="28">
        <f t="shared" si="75"/>
        <v>541254.81643335312</v>
      </c>
      <c r="CT24" s="28">
        <f t="shared" si="76"/>
        <v>707573.67335542093</v>
      </c>
      <c r="CU24" s="28">
        <f t="shared" si="77"/>
        <v>790261.73758052278</v>
      </c>
      <c r="CV24" s="28">
        <f t="shared" si="78"/>
        <v>740443.08930923371</v>
      </c>
      <c r="CW24" s="28">
        <f t="shared" si="79"/>
        <v>676849.62084400351</v>
      </c>
      <c r="CX24" s="28">
        <f t="shared" si="80"/>
        <v>654717.80531642342</v>
      </c>
      <c r="CY24" s="28">
        <f t="shared" si="81"/>
        <v>551908.59155076521</v>
      </c>
      <c r="CZ24" s="28">
        <f t="shared" si="82"/>
        <v>573356.27629157284</v>
      </c>
      <c r="DA24" s="28">
        <f t="shared" si="83"/>
        <v>590747.51555638597</v>
      </c>
      <c r="DB24" s="28">
        <f t="shared" si="84"/>
        <v>520520.23845782469</v>
      </c>
      <c r="DC24" s="28">
        <f t="shared" si="85"/>
        <v>416763.49225946079</v>
      </c>
      <c r="DD24" s="28">
        <f t="shared" si="86"/>
        <v>360606.42260465008</v>
      </c>
      <c r="DE24" s="28">
        <f t="shared" si="87"/>
        <v>402882.77566293249</v>
      </c>
      <c r="DF24" s="28">
        <f t="shared" si="88"/>
        <v>389543.07873609039</v>
      </c>
      <c r="DG24" s="28">
        <f t="shared" si="89"/>
        <v>355572.97113030707</v>
      </c>
      <c r="DH24" s="28">
        <f t="shared" si="90"/>
        <v>319670.87908518332</v>
      </c>
      <c r="DI24" s="28">
        <f t="shared" si="91"/>
        <v>275276.95947426988</v>
      </c>
      <c r="DJ24" s="28">
        <f t="shared" si="92"/>
        <v>265086.82072812086</v>
      </c>
      <c r="DK24" s="28">
        <f t="shared" si="93"/>
        <v>228012.03459358093</v>
      </c>
      <c r="DL24" s="28">
        <f t="shared" si="94"/>
        <v>284238.98073948972</v>
      </c>
      <c r="DM24" s="28">
        <f t="shared" si="95"/>
        <v>291298.92209816381</v>
      </c>
      <c r="DN24" s="28">
        <f t="shared" si="96"/>
        <v>323792.49041388178</v>
      </c>
      <c r="DO24" s="28">
        <f t="shared" si="97"/>
        <v>393433.60269641347</v>
      </c>
      <c r="DP24" s="28">
        <f t="shared" si="98"/>
        <v>489335.50983693439</v>
      </c>
      <c r="DQ24" s="28">
        <f t="shared" si="99"/>
        <v>521629.03902667284</v>
      </c>
      <c r="DR24" s="28">
        <f t="shared" si="100"/>
        <v>500712.23808914283</v>
      </c>
      <c r="DS24" s="28">
        <f t="shared" si="101"/>
        <v>525013.39252872649</v>
      </c>
      <c r="DT24" s="28">
        <f t="shared" si="102"/>
        <v>506412.96194513637</v>
      </c>
      <c r="DU24" s="28">
        <f t="shared" si="103"/>
        <v>683120.04397610459</v>
      </c>
      <c r="DV24" s="28">
        <f t="shared" si="104"/>
        <v>850917.57514957059</v>
      </c>
      <c r="DW24" s="28">
        <f t="shared" si="105"/>
        <v>844608.72296733223</v>
      </c>
      <c r="DX24" s="28">
        <f t="shared" si="106"/>
        <v>740573.05454602302</v>
      </c>
      <c r="DY24" s="28">
        <f t="shared" si="107"/>
        <v>1004486.0657873396</v>
      </c>
      <c r="DZ24" s="28">
        <f t="shared" si="108"/>
        <v>1095593.2974472335</v>
      </c>
      <c r="EA24" s="28">
        <f t="shared" si="109"/>
        <v>1396481.2695524916</v>
      </c>
      <c r="EB24" s="28">
        <f t="shared" si="110"/>
        <v>1667819.0110555827</v>
      </c>
      <c r="EC24" s="28">
        <f t="shared" si="111"/>
        <v>1769222.5139165416</v>
      </c>
      <c r="ED24" s="28">
        <f t="shared" si="112"/>
        <v>1407516.3554094308</v>
      </c>
      <c r="EE24" s="28">
        <f t="shared" si="113"/>
        <v>1311919.6130080691</v>
      </c>
      <c r="EF24" s="28">
        <f t="shared" si="114"/>
        <v>1194434.0107076678</v>
      </c>
      <c r="EG24" s="28">
        <f t="shared" si="115"/>
        <v>1075250.0720605531</v>
      </c>
      <c r="EH24" s="28">
        <f t="shared" si="116"/>
        <v>873429.1299339924</v>
      </c>
      <c r="EI24" s="28">
        <f t="shared" si="117"/>
        <v>944142.35226592817</v>
      </c>
      <c r="EJ24" s="28">
        <f t="shared" si="118"/>
        <v>930577.30008882238</v>
      </c>
      <c r="EK24" s="28">
        <f t="shared" si="119"/>
        <v>862142.40084775235</v>
      </c>
      <c r="EL24" s="28">
        <f t="shared" si="120"/>
        <v>834125.67915222433</v>
      </c>
      <c r="EM24" s="28">
        <f t="shared" si="121"/>
        <v>733785.08822724398</v>
      </c>
    </row>
    <row r="25" spans="5:143">
      <c r="E25" s="25">
        <v>1891</v>
      </c>
      <c r="F25" s="26">
        <v>0.16192308328169897</v>
      </c>
      <c r="G25" s="27"/>
      <c r="H25" s="25">
        <v>20</v>
      </c>
      <c r="V25" s="28">
        <f t="shared" si="0"/>
        <v>1328426.1916901688</v>
      </c>
      <c r="W25" s="28">
        <f t="shared" si="1"/>
        <v>1197666.068908337</v>
      </c>
      <c r="X25" s="28">
        <f t="shared" si="2"/>
        <v>1336981.2769325762</v>
      </c>
      <c r="Y25" s="28">
        <f t="shared" si="3"/>
        <v>1189607.8769307518</v>
      </c>
      <c r="Z25" s="28">
        <f t="shared" si="4"/>
        <v>1143892.161282284</v>
      </c>
      <c r="AA25" s="28">
        <f t="shared" si="5"/>
        <v>1095991.7537826071</v>
      </c>
      <c r="AB25" s="28">
        <f t="shared" si="6"/>
        <v>1139200.497192821</v>
      </c>
      <c r="AC25" s="28">
        <f t="shared" si="7"/>
        <v>1003798.9948419033</v>
      </c>
      <c r="AD25" s="28">
        <f t="shared" si="8"/>
        <v>878247.36581747234</v>
      </c>
      <c r="AE25" s="28">
        <f t="shared" si="9"/>
        <v>982069.97020160547</v>
      </c>
      <c r="AF25" s="28">
        <f t="shared" si="10"/>
        <v>717981.05455248093</v>
      </c>
      <c r="AG25" s="28">
        <f t="shared" si="11"/>
        <v>846925.60262399935</v>
      </c>
      <c r="AH25" s="28">
        <f t="shared" si="12"/>
        <v>848823.62092220597</v>
      </c>
      <c r="AI25" s="28">
        <f t="shared" si="13"/>
        <v>742423.83064169006</v>
      </c>
      <c r="AJ25" s="28">
        <f t="shared" si="14"/>
        <v>675827.03980628296</v>
      </c>
      <c r="AK25" s="28">
        <f t="shared" si="15"/>
        <v>634851.79172844882</v>
      </c>
      <c r="AL25" s="28">
        <f t="shared" si="16"/>
        <v>661368.67540423968</v>
      </c>
      <c r="AM25" s="28">
        <f t="shared" si="17"/>
        <v>662631.56834488374</v>
      </c>
      <c r="AN25" s="28">
        <f t="shared" si="18"/>
        <v>573388.66071622749</v>
      </c>
      <c r="AO25" s="28">
        <f t="shared" si="19"/>
        <v>589264.86266216333</v>
      </c>
      <c r="AP25" s="28">
        <f t="shared" si="20"/>
        <v>591778.54582162399</v>
      </c>
      <c r="AQ25" s="28">
        <f t="shared" si="21"/>
        <v>551750.64241132967</v>
      </c>
      <c r="AR25" s="28">
        <f t="shared" si="22"/>
        <v>600724.67439305247</v>
      </c>
      <c r="AS25" s="28">
        <f t="shared" si="23"/>
        <v>519918.81091524236</v>
      </c>
      <c r="AT25" s="28">
        <f t="shared" si="24"/>
        <v>478191.49733756209</v>
      </c>
      <c r="AU25" s="28">
        <f t="shared" si="25"/>
        <v>467053.00471572549</v>
      </c>
      <c r="AV25" s="28">
        <f t="shared" si="26"/>
        <v>483389.71462664392</v>
      </c>
      <c r="AW25" s="28">
        <f t="shared" si="27"/>
        <v>422133.68213207048</v>
      </c>
      <c r="AX25" s="28">
        <f t="shared" si="28"/>
        <v>297348.58335633157</v>
      </c>
      <c r="AY25" s="28">
        <f t="shared" si="29"/>
        <v>313969.55952317646</v>
      </c>
      <c r="AZ25" s="28">
        <f t="shared" si="30"/>
        <v>256805.76433482463</v>
      </c>
      <c r="BA25" s="28">
        <f t="shared" si="31"/>
        <v>241144.82726900309</v>
      </c>
      <c r="BB25" s="28">
        <f t="shared" si="32"/>
        <v>316286.59728991677</v>
      </c>
      <c r="BC25" s="28">
        <f t="shared" si="33"/>
        <v>358470.05036075442</v>
      </c>
      <c r="BD25" s="28">
        <f t="shared" si="34"/>
        <v>335045.69149323279</v>
      </c>
      <c r="BE25" s="28">
        <f t="shared" si="35"/>
        <v>344816.79138731566</v>
      </c>
      <c r="BF25" s="28">
        <f t="shared" si="36"/>
        <v>387138.73586094554</v>
      </c>
      <c r="BG25" s="28">
        <f t="shared" si="37"/>
        <v>451651.58005116647</v>
      </c>
      <c r="BH25" s="28">
        <f t="shared" si="38"/>
        <v>465176.44701248669</v>
      </c>
      <c r="BI25" s="28">
        <f t="shared" si="39"/>
        <v>569539.65323095338</v>
      </c>
      <c r="BJ25" s="28">
        <f t="shared" si="40"/>
        <v>529679.27816361969</v>
      </c>
      <c r="BK25" s="28">
        <f t="shared" si="41"/>
        <v>510721.80563782336</v>
      </c>
      <c r="BL25" s="28">
        <f t="shared" si="42"/>
        <v>502695.68074883282</v>
      </c>
      <c r="BM25" s="28">
        <f t="shared" si="43"/>
        <v>565687.05954730394</v>
      </c>
      <c r="BN25" s="28">
        <f t="shared" si="44"/>
        <v>684095.23753780941</v>
      </c>
      <c r="BO25" s="28">
        <f t="shared" si="45"/>
        <v>602325.97914004105</v>
      </c>
      <c r="BP25" s="28">
        <f t="shared" si="46"/>
        <v>777590.8369775794</v>
      </c>
      <c r="BQ25" s="28">
        <f t="shared" si="47"/>
        <v>1088084.7976064899</v>
      </c>
      <c r="BR25" s="28">
        <f t="shared" si="48"/>
        <v>1058466.4630496865</v>
      </c>
      <c r="BS25" s="28">
        <f t="shared" si="49"/>
        <v>1271204.036070504</v>
      </c>
      <c r="BT25" s="28">
        <f t="shared" si="50"/>
        <v>1333209.641887228</v>
      </c>
      <c r="BU25" s="28">
        <f t="shared" si="51"/>
        <v>1050911.6681091362</v>
      </c>
      <c r="BV25" s="28">
        <f t="shared" si="52"/>
        <v>793218.00444109738</v>
      </c>
      <c r="BW25" s="28">
        <f t="shared" si="53"/>
        <v>778482.6888283384</v>
      </c>
      <c r="BX25" s="28">
        <f t="shared" si="54"/>
        <v>733445.45012500219</v>
      </c>
      <c r="BY25" s="28">
        <f t="shared" si="55"/>
        <v>719251.66928006278</v>
      </c>
      <c r="BZ25" s="28">
        <f t="shared" si="56"/>
        <v>738750.46520103607</v>
      </c>
      <c r="CA25" s="28">
        <f t="shared" si="57"/>
        <v>519675.2816880868</v>
      </c>
      <c r="CB25" s="28">
        <f t="shared" si="58"/>
        <v>402125.33370492992</v>
      </c>
      <c r="CC25" s="28">
        <f t="shared" si="59"/>
        <v>416524.02559502196</v>
      </c>
      <c r="CD25" s="28">
        <f t="shared" si="60"/>
        <v>453109.21712423733</v>
      </c>
      <c r="CE25" s="28">
        <f t="shared" si="61"/>
        <v>498320.60204224149</v>
      </c>
      <c r="CF25" s="28">
        <f t="shared" si="62"/>
        <v>458159.82365330576</v>
      </c>
      <c r="CG25" s="28">
        <f t="shared" si="63"/>
        <v>402688.81983729888</v>
      </c>
      <c r="CH25" s="28">
        <f t="shared" si="64"/>
        <v>426104.79051016126</v>
      </c>
      <c r="CI25" s="28">
        <f t="shared" si="65"/>
        <v>419041.56322498928</v>
      </c>
      <c r="CJ25" s="28">
        <f t="shared" si="66"/>
        <v>416337.55265096488</v>
      </c>
      <c r="CK25" s="28">
        <f t="shared" si="67"/>
        <v>452571.23510772054</v>
      </c>
      <c r="CL25" s="28">
        <f t="shared" si="68"/>
        <v>405371.58320870809</v>
      </c>
      <c r="CM25" s="28">
        <f t="shared" si="69"/>
        <v>426940.54729929363</v>
      </c>
      <c r="CN25" s="28">
        <f t="shared" si="70"/>
        <v>437282.47734789539</v>
      </c>
      <c r="CO25" s="28">
        <f t="shared" si="71"/>
        <v>552292.47640383081</v>
      </c>
      <c r="CP25" s="28">
        <f t="shared" si="72"/>
        <v>584104.11624950357</v>
      </c>
      <c r="CQ25" s="28">
        <f t="shared" si="73"/>
        <v>557069.13337697298</v>
      </c>
      <c r="CR25" s="28">
        <f t="shared" si="74"/>
        <v>556002.00346378412</v>
      </c>
      <c r="CS25" s="28">
        <f t="shared" si="75"/>
        <v>523914.29055320862</v>
      </c>
      <c r="CT25" s="28">
        <f t="shared" si="76"/>
        <v>655932.04168765061</v>
      </c>
      <c r="CU25" s="28">
        <f t="shared" si="77"/>
        <v>697572.97769332549</v>
      </c>
      <c r="CV25" s="28">
        <f t="shared" si="78"/>
        <v>671612.29780094558</v>
      </c>
      <c r="CW25" s="28">
        <f t="shared" si="79"/>
        <v>613862.28544029186</v>
      </c>
      <c r="CX25" s="28">
        <f t="shared" si="80"/>
        <v>519332.51512435405</v>
      </c>
      <c r="CY25" s="28">
        <f t="shared" si="81"/>
        <v>547053.18205737032</v>
      </c>
      <c r="CZ25" s="28">
        <f t="shared" si="82"/>
        <v>553590.2423413035</v>
      </c>
      <c r="DA25" s="28">
        <f t="shared" si="83"/>
        <v>554894.82532124617</v>
      </c>
      <c r="DB25" s="28">
        <f t="shared" si="84"/>
        <v>413524.1126319897</v>
      </c>
      <c r="DC25" s="28">
        <f t="shared" si="85"/>
        <v>320452.41458611621</v>
      </c>
      <c r="DD25" s="28">
        <f t="shared" si="86"/>
        <v>359660.58969654387</v>
      </c>
      <c r="DE25" s="28">
        <f t="shared" si="87"/>
        <v>385957.0099791502</v>
      </c>
      <c r="DF25" s="28">
        <f t="shared" si="88"/>
        <v>323537.6391529871</v>
      </c>
      <c r="DG25" s="28">
        <f t="shared" si="89"/>
        <v>311999.9928207036</v>
      </c>
      <c r="DH25" s="28">
        <f t="shared" si="90"/>
        <v>266436.17816572171</v>
      </c>
      <c r="DI25" s="28">
        <f t="shared" si="91"/>
        <v>243477.27608686846</v>
      </c>
      <c r="DJ25" s="28">
        <f t="shared" si="92"/>
        <v>219175.22211804765</v>
      </c>
      <c r="DK25" s="28">
        <f t="shared" si="93"/>
        <v>275132.63516618265</v>
      </c>
      <c r="DL25" s="28">
        <f t="shared" si="94"/>
        <v>270038.73081818735</v>
      </c>
      <c r="DM25" s="28">
        <f t="shared" si="95"/>
        <v>285815.29504929931</v>
      </c>
      <c r="DN25" s="28">
        <f t="shared" si="96"/>
        <v>356860.439045423</v>
      </c>
      <c r="DO25" s="28">
        <f t="shared" si="97"/>
        <v>443798.15717562748</v>
      </c>
      <c r="DP25" s="28">
        <f t="shared" si="98"/>
        <v>413764.40139534161</v>
      </c>
      <c r="DQ25" s="28">
        <f t="shared" si="99"/>
        <v>496307.22792714165</v>
      </c>
      <c r="DR25" s="28">
        <f t="shared" si="100"/>
        <v>506913.94377377536</v>
      </c>
      <c r="DS25" s="28">
        <f t="shared" si="101"/>
        <v>475678.56767759798</v>
      </c>
      <c r="DT25" s="28">
        <f t="shared" si="102"/>
        <v>542700.53138237994</v>
      </c>
      <c r="DU25" s="28">
        <f t="shared" si="103"/>
        <v>654276.57804701303</v>
      </c>
      <c r="DV25" s="28">
        <f t="shared" si="104"/>
        <v>842393.4026774551</v>
      </c>
      <c r="DW25" s="28">
        <f t="shared" si="105"/>
        <v>709460.36681112705</v>
      </c>
      <c r="DX25" s="28">
        <f t="shared" si="106"/>
        <v>834282.6969005994</v>
      </c>
      <c r="DY25" s="28">
        <f t="shared" si="107"/>
        <v>961336.00889669138</v>
      </c>
      <c r="DZ25" s="28">
        <f t="shared" si="108"/>
        <v>1163925.6394087556</v>
      </c>
      <c r="EA25" s="28">
        <f t="shared" si="109"/>
        <v>1475154.4429771416</v>
      </c>
      <c r="EB25" s="28">
        <f t="shared" si="110"/>
        <v>1462802.7768367038</v>
      </c>
      <c r="EC25" s="28">
        <f t="shared" si="111"/>
        <v>1698391.4230385097</v>
      </c>
      <c r="ED25" s="28">
        <f t="shared" si="112"/>
        <v>1246377.6302268712</v>
      </c>
      <c r="EE25" s="28">
        <f t="shared" si="113"/>
        <v>1171949.0986385704</v>
      </c>
      <c r="EF25" s="28">
        <f t="shared" si="114"/>
        <v>1185062.1128015548</v>
      </c>
      <c r="EG25" s="28">
        <f t="shared" si="115"/>
        <v>985239.27705108258</v>
      </c>
      <c r="EH25" s="28">
        <f t="shared" si="116"/>
        <v>798332.61098807608</v>
      </c>
      <c r="EI25" s="28">
        <f t="shared" si="117"/>
        <v>885403.62139499502</v>
      </c>
      <c r="EJ25" s="28">
        <f t="shared" si="118"/>
        <v>872820.6967262493</v>
      </c>
      <c r="EK25" s="28">
        <f t="shared" si="119"/>
        <v>755743.97523683019</v>
      </c>
      <c r="EL25" s="28">
        <f t="shared" si="120"/>
        <v>786365.25370875979</v>
      </c>
      <c r="EM25" s="28">
        <f t="shared" si="121"/>
        <v>715007.04767100071</v>
      </c>
    </row>
    <row r="26" spans="5:143">
      <c r="E26" s="25">
        <v>1892</v>
      </c>
      <c r="F26" s="26">
        <v>-3.7523233116632956E-2</v>
      </c>
      <c r="G26" s="27"/>
      <c r="H26" s="25">
        <v>21</v>
      </c>
      <c r="V26" s="28">
        <f t="shared" si="0"/>
        <v>1149389.2890045498</v>
      </c>
      <c r="W26" s="28">
        <f t="shared" si="1"/>
        <v>1245972.7924244003</v>
      </c>
      <c r="X26" s="28">
        <f t="shared" si="2"/>
        <v>1152155.2787802701</v>
      </c>
      <c r="Y26" s="28">
        <f t="shared" si="3"/>
        <v>1180755.5389908659</v>
      </c>
      <c r="Z26" s="28">
        <f t="shared" si="4"/>
        <v>1121873.7669271582</v>
      </c>
      <c r="AA26" s="28">
        <f t="shared" si="5"/>
        <v>999036.07445071125</v>
      </c>
      <c r="AB26" s="28">
        <f t="shared" si="6"/>
        <v>1098043.8901297501</v>
      </c>
      <c r="AC26" s="28">
        <f t="shared" si="7"/>
        <v>957267.04130365502</v>
      </c>
      <c r="AD26" s="28">
        <f t="shared" si="8"/>
        <v>882547.69517831155</v>
      </c>
      <c r="AE26" s="28">
        <f t="shared" si="9"/>
        <v>775213.36128647695</v>
      </c>
      <c r="AF26" s="28">
        <f t="shared" si="10"/>
        <v>722489.461014895</v>
      </c>
      <c r="AG26" s="28">
        <f t="shared" si="11"/>
        <v>802387.87082369719</v>
      </c>
      <c r="AH26" s="28">
        <f t="shared" si="12"/>
        <v>723393.11033848242</v>
      </c>
      <c r="AI26" s="28">
        <f t="shared" si="13"/>
        <v>665156.81021897634</v>
      </c>
      <c r="AJ26" s="28">
        <f t="shared" si="14"/>
        <v>668738.48820306861</v>
      </c>
      <c r="AK26" s="28">
        <f t="shared" si="15"/>
        <v>625383.91959887778</v>
      </c>
      <c r="AL26" s="28">
        <f t="shared" si="16"/>
        <v>573779.31000242487</v>
      </c>
      <c r="AM26" s="28">
        <f t="shared" si="17"/>
        <v>563402.83589771716</v>
      </c>
      <c r="AN26" s="28">
        <f t="shared" si="18"/>
        <v>581186.2380295085</v>
      </c>
      <c r="AO26" s="28">
        <f t="shared" si="19"/>
        <v>512022.36622921308</v>
      </c>
      <c r="AP26" s="28">
        <f t="shared" si="20"/>
        <v>574004.98059849103</v>
      </c>
      <c r="AQ26" s="28">
        <f t="shared" si="21"/>
        <v>517679.72868210817</v>
      </c>
      <c r="AR26" s="28">
        <f t="shared" si="22"/>
        <v>516049.8914966858</v>
      </c>
      <c r="AS26" s="28">
        <f t="shared" si="23"/>
        <v>468986.95050873875</v>
      </c>
      <c r="AT26" s="28">
        <f t="shared" si="24"/>
        <v>425735.68531078543</v>
      </c>
      <c r="AU26" s="28">
        <f t="shared" si="25"/>
        <v>465925.99283909006</v>
      </c>
      <c r="AV26" s="28">
        <f t="shared" si="26"/>
        <v>402565.31736498582</v>
      </c>
      <c r="AW26" s="28">
        <f t="shared" si="27"/>
        <v>298804.54769300914</v>
      </c>
      <c r="AX26" s="28">
        <f t="shared" si="28"/>
        <v>247837.12460898363</v>
      </c>
      <c r="AY26" s="28">
        <f t="shared" si="29"/>
        <v>258418.32048818181</v>
      </c>
      <c r="AZ26" s="28">
        <f t="shared" si="30"/>
        <v>228463.61464694791</v>
      </c>
      <c r="BA26" s="28">
        <f t="shared" si="31"/>
        <v>269548.98489199462</v>
      </c>
      <c r="BB26" s="28">
        <f t="shared" si="32"/>
        <v>321162.63704912103</v>
      </c>
      <c r="BC26" s="28">
        <f t="shared" si="33"/>
        <v>331531.49550269474</v>
      </c>
      <c r="BD26" s="28">
        <f t="shared" si="34"/>
        <v>339674.36077355675</v>
      </c>
      <c r="BE26" s="28">
        <f t="shared" si="35"/>
        <v>335867.42916382209</v>
      </c>
      <c r="BF26" s="28">
        <f t="shared" si="36"/>
        <v>384016.99103184108</v>
      </c>
      <c r="BG26" s="28">
        <f t="shared" si="37"/>
        <v>471502.43418036407</v>
      </c>
      <c r="BH26" s="28">
        <f t="shared" si="38"/>
        <v>494882.79275845404</v>
      </c>
      <c r="BI26" s="28">
        <f t="shared" si="39"/>
        <v>513770.81161941215</v>
      </c>
      <c r="BJ26" s="28">
        <f t="shared" si="40"/>
        <v>479184.44574736356</v>
      </c>
      <c r="BK26" s="28">
        <f t="shared" si="41"/>
        <v>431838.51532050216</v>
      </c>
      <c r="BL26" s="28">
        <f t="shared" si="42"/>
        <v>510271.68748198031</v>
      </c>
      <c r="BM26" s="28">
        <f t="shared" si="43"/>
        <v>609052.55821688264</v>
      </c>
      <c r="BN26" s="28">
        <f t="shared" si="44"/>
        <v>600872.54981779528</v>
      </c>
      <c r="BO26" s="28">
        <f t="shared" si="45"/>
        <v>647575.01576085493</v>
      </c>
      <c r="BP26" s="28">
        <f t="shared" si="46"/>
        <v>770193.66035503091</v>
      </c>
      <c r="BQ26" s="28">
        <f t="shared" si="47"/>
        <v>882221.40403780574</v>
      </c>
      <c r="BR26" s="28">
        <f t="shared" si="48"/>
        <v>1046287.4569688621</v>
      </c>
      <c r="BS26" s="28">
        <f t="shared" si="49"/>
        <v>1186071.0940685619</v>
      </c>
      <c r="BT26" s="28">
        <f t="shared" si="50"/>
        <v>1174697.2827825712</v>
      </c>
      <c r="BU26" s="28">
        <f t="shared" si="51"/>
        <v>805446.66844555514</v>
      </c>
      <c r="BV26" s="28">
        <f t="shared" si="52"/>
        <v>719980.73420772981</v>
      </c>
      <c r="BW26" s="28">
        <f t="shared" si="53"/>
        <v>743578.02759124816</v>
      </c>
      <c r="BX26" s="28">
        <f t="shared" si="54"/>
        <v>700584.23811366828</v>
      </c>
      <c r="BY26" s="28">
        <f t="shared" si="55"/>
        <v>732793.45229812583</v>
      </c>
      <c r="BZ26" s="28">
        <f t="shared" si="56"/>
        <v>542515.89305087947</v>
      </c>
      <c r="CA26" s="28">
        <f t="shared" si="57"/>
        <v>427805.21125025745</v>
      </c>
      <c r="CB26" s="28">
        <f t="shared" si="58"/>
        <v>375738.34495095495</v>
      </c>
      <c r="CC26" s="28">
        <f t="shared" si="59"/>
        <v>409913.88189369446</v>
      </c>
      <c r="CD26" s="28">
        <f t="shared" si="60"/>
        <v>421352.7336487851</v>
      </c>
      <c r="CE26" s="28">
        <f t="shared" si="61"/>
        <v>465064.64110406378</v>
      </c>
      <c r="CF26" s="28">
        <f t="shared" si="62"/>
        <v>433558.89399965166</v>
      </c>
      <c r="CG26" s="28">
        <f t="shared" si="63"/>
        <v>374267.58426931361</v>
      </c>
      <c r="CH26" s="28">
        <f t="shared" si="64"/>
        <v>450521.5718858841</v>
      </c>
      <c r="CI26" s="28">
        <f t="shared" si="65"/>
        <v>412376.95761163905</v>
      </c>
      <c r="CJ26" s="28">
        <f t="shared" si="66"/>
        <v>366945.69333396183</v>
      </c>
      <c r="CK26" s="28">
        <f t="shared" si="67"/>
        <v>400707.26634158002</v>
      </c>
      <c r="CL26" s="28">
        <f t="shared" si="68"/>
        <v>398348.20191635925</v>
      </c>
      <c r="CM26" s="28">
        <f t="shared" si="69"/>
        <v>385291.64642244141</v>
      </c>
      <c r="CN26" s="28">
        <f t="shared" si="70"/>
        <v>423291.65107415518</v>
      </c>
      <c r="CO26" s="28">
        <f t="shared" si="71"/>
        <v>530174.18681436824</v>
      </c>
      <c r="CP26" s="28">
        <f t="shared" si="72"/>
        <v>532091.94420475431</v>
      </c>
      <c r="CQ26" s="28">
        <f t="shared" si="73"/>
        <v>531090.94878148194</v>
      </c>
      <c r="CR26" s="28">
        <f t="shared" si="74"/>
        <v>533778.33946092345</v>
      </c>
      <c r="CS26" s="28">
        <f t="shared" si="75"/>
        <v>481696.55944653001</v>
      </c>
      <c r="CT26" s="28">
        <f t="shared" si="76"/>
        <v>574253.51099089126</v>
      </c>
      <c r="CU26" s="28">
        <f t="shared" si="77"/>
        <v>627541.89321880392</v>
      </c>
      <c r="CV26" s="28">
        <f t="shared" si="78"/>
        <v>604120.42741952359</v>
      </c>
      <c r="CW26" s="28">
        <f t="shared" si="79"/>
        <v>482934.72445595189</v>
      </c>
      <c r="CX26" s="28">
        <f t="shared" si="80"/>
        <v>510545.00001743995</v>
      </c>
      <c r="CY26" s="28">
        <f t="shared" si="81"/>
        <v>523865.16845727578</v>
      </c>
      <c r="CZ26" s="28">
        <f t="shared" si="82"/>
        <v>515731.09449732321</v>
      </c>
      <c r="DA26" s="28">
        <f t="shared" si="83"/>
        <v>437219.99232307775</v>
      </c>
      <c r="DB26" s="28">
        <f t="shared" si="84"/>
        <v>315355.81045781513</v>
      </c>
      <c r="DC26" s="28">
        <f t="shared" si="85"/>
        <v>316992.55474497483</v>
      </c>
      <c r="DD26" s="28">
        <f t="shared" si="86"/>
        <v>341726.92914808029</v>
      </c>
      <c r="DE26" s="28">
        <f t="shared" si="87"/>
        <v>317932.09526110586</v>
      </c>
      <c r="DF26" s="28">
        <f t="shared" si="88"/>
        <v>281563.77200080862</v>
      </c>
      <c r="DG26" s="28">
        <f t="shared" si="89"/>
        <v>257911.56884598845</v>
      </c>
      <c r="DH26" s="28">
        <f t="shared" si="90"/>
        <v>233726.46264829257</v>
      </c>
      <c r="DI26" s="28">
        <f t="shared" si="91"/>
        <v>199658.53143977051</v>
      </c>
      <c r="DJ26" s="28">
        <f t="shared" si="92"/>
        <v>262302.18745987554</v>
      </c>
      <c r="DK26" s="28">
        <f t="shared" si="93"/>
        <v>259245.15456472841</v>
      </c>
      <c r="DL26" s="28">
        <f t="shared" si="94"/>
        <v>262783.90711020317</v>
      </c>
      <c r="DM26" s="28">
        <f t="shared" si="95"/>
        <v>312423.1582410945</v>
      </c>
      <c r="DN26" s="28">
        <f t="shared" si="96"/>
        <v>399244.15748146648</v>
      </c>
      <c r="DO26" s="28">
        <f t="shared" si="97"/>
        <v>372184.26142640703</v>
      </c>
      <c r="DP26" s="28">
        <f t="shared" si="98"/>
        <v>390452.38655210484</v>
      </c>
      <c r="DQ26" s="28">
        <f t="shared" si="99"/>
        <v>498336.56067318004</v>
      </c>
      <c r="DR26" s="28">
        <f t="shared" si="100"/>
        <v>455515.91903875885</v>
      </c>
      <c r="DS26" s="28">
        <f t="shared" si="101"/>
        <v>505586.1133866504</v>
      </c>
      <c r="DT26" s="28">
        <f t="shared" si="102"/>
        <v>515526.16347660829</v>
      </c>
      <c r="DU26" s="28">
        <f t="shared" si="103"/>
        <v>642413.93938273273</v>
      </c>
      <c r="DV26" s="28">
        <f t="shared" si="104"/>
        <v>701800.46686878591</v>
      </c>
      <c r="DW26" s="28">
        <f t="shared" si="105"/>
        <v>792683.08016111783</v>
      </c>
      <c r="DX26" s="28">
        <f t="shared" si="106"/>
        <v>791900.55797920434</v>
      </c>
      <c r="DY26" s="28">
        <f t="shared" si="107"/>
        <v>1012924.7843259989</v>
      </c>
      <c r="DZ26" s="28">
        <f t="shared" si="108"/>
        <v>1219421.1712594579</v>
      </c>
      <c r="EA26" s="28">
        <f t="shared" si="109"/>
        <v>1283218.0709688952</v>
      </c>
      <c r="EB26" s="28">
        <f t="shared" si="110"/>
        <v>1392730.9471491969</v>
      </c>
      <c r="EC26" s="28">
        <f t="shared" si="111"/>
        <v>1491626.5426822791</v>
      </c>
      <c r="ED26" s="28">
        <f t="shared" si="112"/>
        <v>1104275.1254682634</v>
      </c>
      <c r="EE26" s="28">
        <f t="shared" si="113"/>
        <v>1153224.3957254258</v>
      </c>
      <c r="EF26" s="28">
        <f t="shared" si="114"/>
        <v>1076959.7425021594</v>
      </c>
      <c r="EG26" s="28">
        <f t="shared" si="115"/>
        <v>893149.24208604707</v>
      </c>
      <c r="EH26" s="28">
        <f t="shared" si="116"/>
        <v>742529.65580195852</v>
      </c>
      <c r="EI26" s="28">
        <f t="shared" si="117"/>
        <v>823644.86388768349</v>
      </c>
      <c r="EJ26" s="28">
        <f t="shared" si="118"/>
        <v>758834.10955337994</v>
      </c>
      <c r="EK26" s="28">
        <f t="shared" si="119"/>
        <v>706632.54708801326</v>
      </c>
      <c r="EL26" s="28">
        <f t="shared" si="120"/>
        <v>759961.99711284426</v>
      </c>
      <c r="EM26" s="28">
        <f t="shared" si="121"/>
        <v>694707.6501329497</v>
      </c>
    </row>
    <row r="27" spans="5:143">
      <c r="E27" s="25">
        <v>1893</v>
      </c>
      <c r="F27" s="26">
        <v>0.10856388710040862</v>
      </c>
      <c r="G27" s="27"/>
      <c r="H27" s="25">
        <v>22</v>
      </c>
      <c r="V27" s="28">
        <f t="shared" si="0"/>
        <v>1183873.8386509118</v>
      </c>
      <c r="W27" s="28">
        <f t="shared" si="1"/>
        <v>1063064.736418996</v>
      </c>
      <c r="X27" s="28">
        <f t="shared" si="2"/>
        <v>1132224.7364459976</v>
      </c>
      <c r="Y27" s="28">
        <f t="shared" si="3"/>
        <v>1146527.2075749165</v>
      </c>
      <c r="Z27" s="28">
        <f t="shared" si="4"/>
        <v>1012472.7459524707</v>
      </c>
      <c r="AA27" s="28">
        <f t="shared" si="5"/>
        <v>953380.28983979055</v>
      </c>
      <c r="AB27" s="28">
        <f t="shared" si="6"/>
        <v>1036743.9610618094</v>
      </c>
      <c r="AC27" s="28">
        <f t="shared" si="7"/>
        <v>952401.12622421328</v>
      </c>
      <c r="AD27" s="28">
        <f t="shared" si="8"/>
        <v>689735.32299568434</v>
      </c>
      <c r="AE27" s="28">
        <f t="shared" si="9"/>
        <v>772334.16346492781</v>
      </c>
      <c r="AF27" s="28">
        <f t="shared" si="10"/>
        <v>677697.79771124781</v>
      </c>
      <c r="AG27" s="28">
        <f t="shared" si="11"/>
        <v>677028.15764849621</v>
      </c>
      <c r="AH27" s="28">
        <f t="shared" si="12"/>
        <v>641670.34867654683</v>
      </c>
      <c r="AI27" s="28">
        <f t="shared" si="13"/>
        <v>651643.79132636567</v>
      </c>
      <c r="AJ27" s="28">
        <f t="shared" si="14"/>
        <v>652223.05176234082</v>
      </c>
      <c r="AK27" s="28">
        <f t="shared" si="15"/>
        <v>537172.08674023114</v>
      </c>
      <c r="AL27" s="28">
        <f t="shared" si="16"/>
        <v>483011.25981404475</v>
      </c>
      <c r="AM27" s="28">
        <f t="shared" si="17"/>
        <v>565393.37487017619</v>
      </c>
      <c r="AN27" s="28">
        <f t="shared" si="18"/>
        <v>499987.53092762828</v>
      </c>
      <c r="AO27" s="28">
        <f t="shared" si="19"/>
        <v>491712.03872345411</v>
      </c>
      <c r="AP27" s="28">
        <f t="shared" si="20"/>
        <v>533211.41361725691</v>
      </c>
      <c r="AQ27" s="28">
        <f t="shared" si="21"/>
        <v>440294.07802358724</v>
      </c>
      <c r="AR27" s="28">
        <f t="shared" si="22"/>
        <v>460874.1861587537</v>
      </c>
      <c r="AS27" s="28">
        <f t="shared" si="23"/>
        <v>413394.24658684066</v>
      </c>
      <c r="AT27" s="28">
        <f t="shared" si="24"/>
        <v>420490.59643539554</v>
      </c>
      <c r="AU27" s="28">
        <f t="shared" si="25"/>
        <v>384168.1484423842</v>
      </c>
      <c r="AV27" s="28">
        <f t="shared" si="26"/>
        <v>282123.3405541986</v>
      </c>
      <c r="AW27" s="28">
        <f t="shared" si="27"/>
        <v>246577.33569967581</v>
      </c>
      <c r="AX27" s="28">
        <f t="shared" si="28"/>
        <v>201961.03250137239</v>
      </c>
      <c r="AY27" s="28">
        <f t="shared" si="29"/>
        <v>227615.08445584934</v>
      </c>
      <c r="AZ27" s="28">
        <f t="shared" si="30"/>
        <v>252837.94891624179</v>
      </c>
      <c r="BA27" s="28">
        <f t="shared" si="31"/>
        <v>270986.33512952825</v>
      </c>
      <c r="BB27" s="28">
        <f t="shared" si="32"/>
        <v>294077.90491249075</v>
      </c>
      <c r="BC27" s="28">
        <f t="shared" si="33"/>
        <v>332773.6931656322</v>
      </c>
      <c r="BD27" s="28">
        <f t="shared" si="34"/>
        <v>327572.71115862578</v>
      </c>
      <c r="BE27" s="28">
        <f t="shared" si="35"/>
        <v>329850.5157417368</v>
      </c>
      <c r="BF27" s="28">
        <f t="shared" si="36"/>
        <v>396913.90185868484</v>
      </c>
      <c r="BG27" s="28">
        <f t="shared" si="37"/>
        <v>496631.24594863993</v>
      </c>
      <c r="BH27" s="28">
        <f t="shared" si="38"/>
        <v>441990.85036014055</v>
      </c>
      <c r="BI27" s="28">
        <f t="shared" si="39"/>
        <v>460176.69594832894</v>
      </c>
      <c r="BJ27" s="28">
        <f t="shared" si="40"/>
        <v>401148.47952771885</v>
      </c>
      <c r="BK27" s="28">
        <f t="shared" si="41"/>
        <v>433993.43210400577</v>
      </c>
      <c r="BL27" s="28">
        <f t="shared" si="42"/>
        <v>543933.07066108624</v>
      </c>
      <c r="BM27" s="28">
        <f t="shared" si="43"/>
        <v>529646.41075234546</v>
      </c>
      <c r="BN27" s="28">
        <f t="shared" si="44"/>
        <v>639596.85318642063</v>
      </c>
      <c r="BO27" s="28">
        <f t="shared" si="45"/>
        <v>635044.78605648363</v>
      </c>
      <c r="BP27" s="28">
        <f t="shared" si="46"/>
        <v>618272.95814929868</v>
      </c>
      <c r="BQ27" s="28">
        <f t="shared" si="47"/>
        <v>863409.79582556477</v>
      </c>
      <c r="BR27" s="28">
        <f t="shared" si="48"/>
        <v>966522.44152705336</v>
      </c>
      <c r="BS27" s="28">
        <f t="shared" si="49"/>
        <v>1034674.4020528503</v>
      </c>
      <c r="BT27" s="28">
        <f t="shared" si="50"/>
        <v>891378.19134087209</v>
      </c>
      <c r="BU27" s="28">
        <f t="shared" si="51"/>
        <v>723819.9787878861</v>
      </c>
      <c r="BV27" s="28">
        <f t="shared" si="52"/>
        <v>680869.57593249343</v>
      </c>
      <c r="BW27" s="28">
        <f t="shared" si="53"/>
        <v>703209.21979740297</v>
      </c>
      <c r="BX27" s="28">
        <f t="shared" si="54"/>
        <v>706686.06644883181</v>
      </c>
      <c r="BY27" s="28">
        <f t="shared" si="55"/>
        <v>532796.96565527201</v>
      </c>
      <c r="BZ27" s="28">
        <f t="shared" si="56"/>
        <v>442172.71526597475</v>
      </c>
      <c r="CA27" s="28">
        <f t="shared" si="57"/>
        <v>395763.39139808377</v>
      </c>
      <c r="CB27" s="28">
        <f t="shared" si="58"/>
        <v>366103.22258881002</v>
      </c>
      <c r="CC27" s="28">
        <f t="shared" si="59"/>
        <v>377399.23019007093</v>
      </c>
      <c r="CD27" s="28">
        <f t="shared" si="60"/>
        <v>389328.10803161573</v>
      </c>
      <c r="CE27" s="28">
        <f t="shared" si="61"/>
        <v>435722.39564244461</v>
      </c>
      <c r="CF27" s="28">
        <f t="shared" si="62"/>
        <v>398957.10727180733</v>
      </c>
      <c r="CG27" s="28">
        <f t="shared" si="63"/>
        <v>391784.14128077967</v>
      </c>
      <c r="CH27" s="28">
        <f t="shared" si="64"/>
        <v>438953.32628354128</v>
      </c>
      <c r="CI27" s="28">
        <f t="shared" si="65"/>
        <v>359845.4907094026</v>
      </c>
      <c r="CJ27" s="28">
        <f t="shared" si="66"/>
        <v>321667.75665061368</v>
      </c>
      <c r="CK27" s="28">
        <f t="shared" si="67"/>
        <v>389854.22265876702</v>
      </c>
      <c r="CL27" s="28">
        <f t="shared" si="68"/>
        <v>355918.46229241276</v>
      </c>
      <c r="CM27" s="28">
        <f t="shared" si="69"/>
        <v>369260.3572917002</v>
      </c>
      <c r="CN27" s="28">
        <f t="shared" si="70"/>
        <v>402304.24864759104</v>
      </c>
      <c r="CO27" s="28">
        <f t="shared" si="71"/>
        <v>478167.94687446667</v>
      </c>
      <c r="CP27" s="28">
        <f t="shared" si="72"/>
        <v>502240.75714518043</v>
      </c>
      <c r="CQ27" s="28">
        <f t="shared" si="73"/>
        <v>504799.54451183323</v>
      </c>
      <c r="CR27" s="28">
        <f t="shared" si="74"/>
        <v>485891.95745219395</v>
      </c>
      <c r="CS27" s="28">
        <f t="shared" si="75"/>
        <v>417526.28549464431</v>
      </c>
      <c r="CT27" s="28">
        <f t="shared" si="76"/>
        <v>511472.39449017483</v>
      </c>
      <c r="CU27" s="28">
        <f t="shared" si="77"/>
        <v>558872.92365998856</v>
      </c>
      <c r="CV27" s="28">
        <f t="shared" si="78"/>
        <v>470550.74708023533</v>
      </c>
      <c r="CW27" s="28">
        <f t="shared" si="79"/>
        <v>470048.21864983905</v>
      </c>
      <c r="CX27" s="28">
        <f t="shared" si="80"/>
        <v>484049.15552094165</v>
      </c>
      <c r="CY27" s="28">
        <f t="shared" si="81"/>
        <v>483192.15898288635</v>
      </c>
      <c r="CZ27" s="28">
        <f t="shared" si="82"/>
        <v>402326.01797059906</v>
      </c>
      <c r="DA27" s="28">
        <f t="shared" si="83"/>
        <v>330115.16516807093</v>
      </c>
      <c r="DB27" s="28">
        <f t="shared" si="84"/>
        <v>308852.9939420289</v>
      </c>
      <c r="DC27" s="28">
        <f t="shared" si="85"/>
        <v>298195.35800473992</v>
      </c>
      <c r="DD27" s="28">
        <f t="shared" si="86"/>
        <v>278702.01424272696</v>
      </c>
      <c r="DE27" s="28">
        <f t="shared" si="87"/>
        <v>273937.69637477427</v>
      </c>
      <c r="DF27" s="28">
        <f t="shared" si="88"/>
        <v>230440.32469452976</v>
      </c>
      <c r="DG27" s="28">
        <f t="shared" si="89"/>
        <v>224001.52691451355</v>
      </c>
      <c r="DH27" s="28">
        <f t="shared" si="90"/>
        <v>189759.17732638368</v>
      </c>
      <c r="DI27" s="28">
        <f t="shared" si="91"/>
        <v>236572.24655165174</v>
      </c>
      <c r="DJ27" s="28">
        <f t="shared" si="92"/>
        <v>244701.09749435488</v>
      </c>
      <c r="DK27" s="28">
        <f t="shared" si="93"/>
        <v>249774.91504727339</v>
      </c>
      <c r="DL27" s="28">
        <f t="shared" si="94"/>
        <v>284395.0169736612</v>
      </c>
      <c r="DM27" s="28">
        <f t="shared" si="95"/>
        <v>346057.96285987209</v>
      </c>
      <c r="DN27" s="28">
        <f t="shared" si="96"/>
        <v>331494.6652304249</v>
      </c>
      <c r="DO27" s="28">
        <f t="shared" si="97"/>
        <v>347727.01102571771</v>
      </c>
      <c r="DP27" s="28">
        <f t="shared" si="98"/>
        <v>388155.4575530343</v>
      </c>
      <c r="DQ27" s="28">
        <f t="shared" si="99"/>
        <v>443361.04957460403</v>
      </c>
      <c r="DR27" s="28">
        <f t="shared" si="100"/>
        <v>479347.62110991857</v>
      </c>
      <c r="DS27" s="28">
        <f t="shared" si="101"/>
        <v>475500.59622401104</v>
      </c>
      <c r="DT27" s="28">
        <f t="shared" si="102"/>
        <v>501152.33476968936</v>
      </c>
      <c r="DU27" s="28">
        <f t="shared" si="103"/>
        <v>529881.93839092657</v>
      </c>
      <c r="DV27" s="28">
        <f t="shared" si="104"/>
        <v>776337.50334116735</v>
      </c>
      <c r="DW27" s="28">
        <f t="shared" si="105"/>
        <v>744942.00843531184</v>
      </c>
      <c r="DX27" s="28">
        <f t="shared" si="106"/>
        <v>826110.42206072411</v>
      </c>
      <c r="DY27" s="28">
        <f t="shared" si="107"/>
        <v>1050681.675566935</v>
      </c>
      <c r="DZ27" s="28">
        <f t="shared" si="108"/>
        <v>1050224.5613015555</v>
      </c>
      <c r="EA27" s="28">
        <f t="shared" si="109"/>
        <v>1209615.6063817802</v>
      </c>
      <c r="EB27" s="28">
        <f t="shared" si="110"/>
        <v>1211030.2890414062</v>
      </c>
      <c r="EC27" s="28">
        <f t="shared" si="111"/>
        <v>1308438.1887379584</v>
      </c>
      <c r="ED27" s="28">
        <f t="shared" si="112"/>
        <v>1075840.3428657774</v>
      </c>
      <c r="EE27" s="28">
        <f t="shared" si="113"/>
        <v>1037618.3448614738</v>
      </c>
      <c r="EF27" s="28">
        <f t="shared" si="114"/>
        <v>966601.0246074606</v>
      </c>
      <c r="EG27" s="28">
        <f t="shared" si="115"/>
        <v>822468.79999713378</v>
      </c>
      <c r="EH27" s="28">
        <f t="shared" si="116"/>
        <v>683876.95425669698</v>
      </c>
      <c r="EI27" s="28">
        <f t="shared" si="117"/>
        <v>708969.03530547058</v>
      </c>
      <c r="EJ27" s="28">
        <f t="shared" si="118"/>
        <v>702475.6131186086</v>
      </c>
      <c r="EK27" s="28">
        <f t="shared" si="119"/>
        <v>676124.48145809257</v>
      </c>
      <c r="EL27" s="28">
        <f t="shared" si="120"/>
        <v>731053.39580844855</v>
      </c>
      <c r="EM27" s="28">
        <f t="shared" si="121"/>
        <v>649741.28660185414</v>
      </c>
    </row>
    <row r="28" spans="5:143">
      <c r="E28" s="25">
        <v>1894</v>
      </c>
      <c r="F28" s="26">
        <v>9.5376641201687262E-2</v>
      </c>
      <c r="G28" s="27"/>
      <c r="H28" s="25">
        <v>23</v>
      </c>
      <c r="V28" s="28">
        <f t="shared" si="0"/>
        <v>997681.31580069452</v>
      </c>
      <c r="W28" s="28">
        <f t="shared" si="1"/>
        <v>1031850.0734058386</v>
      </c>
      <c r="X28" s="28">
        <f t="shared" si="2"/>
        <v>1085906.1052429243</v>
      </c>
      <c r="Y28" s="28">
        <f t="shared" si="3"/>
        <v>1022019.0150693672</v>
      </c>
      <c r="Z28" s="28">
        <f t="shared" si="4"/>
        <v>954341.04429335287</v>
      </c>
      <c r="AA28" s="28">
        <f t="shared" si="5"/>
        <v>889105.39587604301</v>
      </c>
      <c r="AB28" s="28">
        <f t="shared" si="6"/>
        <v>1018810.871214282</v>
      </c>
      <c r="AC28" s="28">
        <f t="shared" si="7"/>
        <v>735189.75299882563</v>
      </c>
      <c r="AD28" s="28">
        <f t="shared" si="8"/>
        <v>678737.31563280476</v>
      </c>
      <c r="AE28" s="28">
        <f t="shared" si="9"/>
        <v>715558.36992870737</v>
      </c>
      <c r="AF28" s="28">
        <f t="shared" si="10"/>
        <v>564798.7317946183</v>
      </c>
      <c r="AG28" s="28">
        <f t="shared" si="11"/>
        <v>593170.57160013646</v>
      </c>
      <c r="AH28" s="28">
        <f t="shared" si="12"/>
        <v>620916.86097044032</v>
      </c>
      <c r="AI28" s="28">
        <f t="shared" si="13"/>
        <v>627748.01651094819</v>
      </c>
      <c r="AJ28" s="28">
        <f t="shared" si="14"/>
        <v>553347.7310679002</v>
      </c>
      <c r="AK28" s="28">
        <f t="shared" si="15"/>
        <v>446643.55396550742</v>
      </c>
      <c r="AL28" s="28">
        <f t="shared" si="16"/>
        <v>478766.99525676173</v>
      </c>
      <c r="AM28" s="28">
        <f t="shared" si="17"/>
        <v>480429.67970804696</v>
      </c>
      <c r="AN28" s="28">
        <f t="shared" si="18"/>
        <v>474259.8340889074</v>
      </c>
      <c r="AO28" s="28">
        <f t="shared" si="19"/>
        <v>451159.26449769008</v>
      </c>
      <c r="AP28" s="28">
        <f t="shared" si="20"/>
        <v>447936.4299741452</v>
      </c>
      <c r="AQ28" s="28">
        <f t="shared" si="21"/>
        <v>388390.67935601401</v>
      </c>
      <c r="AR28" s="28">
        <f t="shared" si="22"/>
        <v>401255.79287210823</v>
      </c>
      <c r="AS28" s="28">
        <f t="shared" si="23"/>
        <v>403288.5797034633</v>
      </c>
      <c r="AT28" s="28">
        <f t="shared" si="24"/>
        <v>342449.04970251472</v>
      </c>
      <c r="AU28" s="28">
        <f t="shared" si="25"/>
        <v>265925.06763304275</v>
      </c>
      <c r="AV28" s="28">
        <f t="shared" si="26"/>
        <v>229953.61033545266</v>
      </c>
      <c r="AW28" s="28">
        <f t="shared" si="27"/>
        <v>198467.60936357366</v>
      </c>
      <c r="AX28" s="28">
        <f t="shared" si="28"/>
        <v>175703.56975880725</v>
      </c>
      <c r="AY28" s="28">
        <f t="shared" si="29"/>
        <v>248806.38270368543</v>
      </c>
      <c r="AZ28" s="28">
        <f t="shared" si="30"/>
        <v>251065.60011318853</v>
      </c>
      <c r="BA28" s="28">
        <f t="shared" si="31"/>
        <v>245086.86364975097</v>
      </c>
      <c r="BB28" s="28">
        <f t="shared" si="32"/>
        <v>291555.91175726178</v>
      </c>
      <c r="BC28" s="28">
        <f t="shared" si="33"/>
        <v>316978.05574419367</v>
      </c>
      <c r="BD28" s="28">
        <f t="shared" si="34"/>
        <v>317754.89885437157</v>
      </c>
      <c r="BE28" s="28">
        <f t="shared" si="35"/>
        <v>336742.7852010979</v>
      </c>
      <c r="BF28" s="28">
        <f t="shared" si="36"/>
        <v>412934.97963919007</v>
      </c>
      <c r="BG28" s="28">
        <f t="shared" si="37"/>
        <v>438107.03592991567</v>
      </c>
      <c r="BH28" s="28">
        <f t="shared" si="38"/>
        <v>391024.28940616298</v>
      </c>
      <c r="BI28" s="28">
        <f t="shared" si="39"/>
        <v>380506.71182312199</v>
      </c>
      <c r="BJ28" s="28">
        <f t="shared" si="40"/>
        <v>398200.86189712404</v>
      </c>
      <c r="BK28" s="28">
        <f t="shared" si="41"/>
        <v>456943.40292515472</v>
      </c>
      <c r="BL28" s="28">
        <f t="shared" si="42"/>
        <v>467209.84804968833</v>
      </c>
      <c r="BM28" s="28">
        <f t="shared" si="43"/>
        <v>556859.0087087655</v>
      </c>
      <c r="BN28" s="28">
        <f t="shared" si="44"/>
        <v>619520.74062794074</v>
      </c>
      <c r="BO28" s="28">
        <f t="shared" si="45"/>
        <v>503523.71437043493</v>
      </c>
      <c r="BP28" s="28">
        <f t="shared" si="46"/>
        <v>597660.97028311947</v>
      </c>
      <c r="BQ28" s="28">
        <f t="shared" si="47"/>
        <v>787794.88596295367</v>
      </c>
      <c r="BR28" s="28">
        <f t="shared" si="48"/>
        <v>832798.98561003269</v>
      </c>
      <c r="BS28" s="28">
        <f t="shared" si="49"/>
        <v>775487.86656493205</v>
      </c>
      <c r="BT28" s="28">
        <f t="shared" si="50"/>
        <v>791208.68057320977</v>
      </c>
      <c r="BU28" s="28">
        <f t="shared" si="51"/>
        <v>676096.80197545199</v>
      </c>
      <c r="BV28" s="28">
        <f t="shared" si="52"/>
        <v>636000.12187829975</v>
      </c>
      <c r="BW28" s="28">
        <f t="shared" si="53"/>
        <v>700625.57229844725</v>
      </c>
      <c r="BX28" s="28">
        <f t="shared" si="54"/>
        <v>507506.90258365631</v>
      </c>
      <c r="BY28" s="28">
        <f t="shared" si="55"/>
        <v>428920.18055638584</v>
      </c>
      <c r="BZ28" s="28">
        <f t="shared" si="56"/>
        <v>404032.91897342313</v>
      </c>
      <c r="CA28" s="28">
        <f t="shared" si="57"/>
        <v>380880.65461455256</v>
      </c>
      <c r="CB28" s="28">
        <f t="shared" si="58"/>
        <v>332925.60516400333</v>
      </c>
      <c r="CC28" s="28">
        <f t="shared" si="59"/>
        <v>344434.15890818462</v>
      </c>
      <c r="CD28" s="28">
        <f t="shared" si="60"/>
        <v>360286.16288778005</v>
      </c>
      <c r="CE28" s="28">
        <f t="shared" si="61"/>
        <v>396025.59172766289</v>
      </c>
      <c r="CF28" s="28">
        <f t="shared" si="62"/>
        <v>412502.04608176276</v>
      </c>
      <c r="CG28" s="28">
        <f t="shared" si="63"/>
        <v>377037.77897634392</v>
      </c>
      <c r="CH28" s="28">
        <f t="shared" si="64"/>
        <v>378333.92085130763</v>
      </c>
      <c r="CI28" s="28">
        <f t="shared" si="65"/>
        <v>311571.02453447063</v>
      </c>
      <c r="CJ28" s="28">
        <f t="shared" si="66"/>
        <v>309113.38942743634</v>
      </c>
      <c r="CK28" s="28">
        <f t="shared" si="67"/>
        <v>344052.85030110081</v>
      </c>
      <c r="CL28" s="28">
        <f t="shared" si="68"/>
        <v>336921.61296954477</v>
      </c>
      <c r="CM28" s="28">
        <f t="shared" si="69"/>
        <v>346643.34296364296</v>
      </c>
      <c r="CN28" s="28">
        <f t="shared" si="70"/>
        <v>358386.59992525162</v>
      </c>
      <c r="CO28" s="28">
        <f t="shared" si="71"/>
        <v>445800.95255995222</v>
      </c>
      <c r="CP28" s="28">
        <f t="shared" si="72"/>
        <v>471516.90708323277</v>
      </c>
      <c r="CQ28" s="28">
        <f t="shared" si="73"/>
        <v>453871.5711243946</v>
      </c>
      <c r="CR28" s="28">
        <f t="shared" si="74"/>
        <v>415992.2601819823</v>
      </c>
      <c r="CS28" s="28">
        <f t="shared" si="75"/>
        <v>367314.12010024319</v>
      </c>
      <c r="CT28" s="28">
        <f t="shared" si="76"/>
        <v>449912.23820034834</v>
      </c>
      <c r="CU28" s="28">
        <f t="shared" si="77"/>
        <v>429963.19154064718</v>
      </c>
      <c r="CV28" s="28">
        <f t="shared" si="78"/>
        <v>452371.99071723421</v>
      </c>
      <c r="CW28" s="28">
        <f t="shared" si="79"/>
        <v>440182.84485830122</v>
      </c>
      <c r="CX28" s="28">
        <f t="shared" si="80"/>
        <v>440986.28602522984</v>
      </c>
      <c r="CY28" s="28">
        <f t="shared" si="81"/>
        <v>372314.49323657941</v>
      </c>
      <c r="CZ28" s="28">
        <f t="shared" si="82"/>
        <v>300039.78434755804</v>
      </c>
      <c r="DA28" s="28">
        <f t="shared" si="83"/>
        <v>319338.82018240762</v>
      </c>
      <c r="DB28" s="28">
        <f t="shared" si="84"/>
        <v>286971.58367772505</v>
      </c>
      <c r="DC28" s="28">
        <f t="shared" si="85"/>
        <v>240213.29714106655</v>
      </c>
      <c r="DD28" s="28">
        <f t="shared" si="86"/>
        <v>237188.04576330623</v>
      </c>
      <c r="DE28" s="28">
        <f t="shared" si="87"/>
        <v>221446.47187767542</v>
      </c>
      <c r="DF28" s="28">
        <f t="shared" si="88"/>
        <v>197685.08157007647</v>
      </c>
      <c r="DG28" s="28">
        <f t="shared" si="89"/>
        <v>179630.94043728668</v>
      </c>
      <c r="DH28" s="28">
        <f t="shared" si="90"/>
        <v>222082.31340767044</v>
      </c>
      <c r="DI28" s="28">
        <f t="shared" si="91"/>
        <v>217988.23806556512</v>
      </c>
      <c r="DJ28" s="28">
        <f t="shared" si="92"/>
        <v>232867.75239012035</v>
      </c>
      <c r="DK28" s="28">
        <f t="shared" si="93"/>
        <v>266997.56418721192</v>
      </c>
      <c r="DL28" s="28">
        <f t="shared" si="94"/>
        <v>311145.03372860269</v>
      </c>
      <c r="DM28" s="28">
        <f t="shared" si="95"/>
        <v>283806.33371780324</v>
      </c>
      <c r="DN28" s="28">
        <f t="shared" si="96"/>
        <v>305908.9823259461</v>
      </c>
      <c r="DO28" s="28">
        <f t="shared" si="97"/>
        <v>341437.56839787884</v>
      </c>
      <c r="DP28" s="28">
        <f t="shared" si="98"/>
        <v>341095.30773382768</v>
      </c>
      <c r="DQ28" s="28">
        <f t="shared" si="99"/>
        <v>460829.0156855064</v>
      </c>
      <c r="DR28" s="28">
        <f t="shared" si="100"/>
        <v>445288.79564508324</v>
      </c>
      <c r="DS28" s="28">
        <f t="shared" si="101"/>
        <v>456567.90084699675</v>
      </c>
      <c r="DT28" s="28">
        <f t="shared" si="102"/>
        <v>408290.41138107894</v>
      </c>
      <c r="DU28" s="28">
        <f t="shared" si="103"/>
        <v>578963.64311300265</v>
      </c>
      <c r="DV28" s="28">
        <f t="shared" si="104"/>
        <v>720623.97362729372</v>
      </c>
      <c r="DW28" s="28">
        <f t="shared" si="105"/>
        <v>767582.70362092543</v>
      </c>
      <c r="DX28" s="28">
        <f t="shared" si="106"/>
        <v>846383.76406121696</v>
      </c>
      <c r="DY28" s="28">
        <f t="shared" si="107"/>
        <v>893788.70111356652</v>
      </c>
      <c r="DZ28" s="28">
        <f t="shared" si="108"/>
        <v>977832.22939479607</v>
      </c>
      <c r="EA28" s="28">
        <f t="shared" si="109"/>
        <v>1038892.0506440622</v>
      </c>
      <c r="EB28" s="28">
        <f t="shared" si="110"/>
        <v>1049260.6259633086</v>
      </c>
      <c r="EC28" s="28">
        <f t="shared" si="111"/>
        <v>1259096.4799029699</v>
      </c>
      <c r="ED28" s="28">
        <f t="shared" si="112"/>
        <v>956107.90393993212</v>
      </c>
      <c r="EE28" s="28">
        <f t="shared" si="113"/>
        <v>919857.77899308177</v>
      </c>
      <c r="EF28" s="28">
        <f t="shared" si="114"/>
        <v>879180.22583513707</v>
      </c>
      <c r="EG28" s="28">
        <f t="shared" si="115"/>
        <v>748201.99123995437</v>
      </c>
      <c r="EH28" s="28">
        <f t="shared" si="116"/>
        <v>581434.10706884519</v>
      </c>
      <c r="EI28" s="28">
        <f t="shared" si="117"/>
        <v>648256.58587456949</v>
      </c>
      <c r="EJ28" s="28">
        <f t="shared" si="118"/>
        <v>663895.21539427934</v>
      </c>
      <c r="EK28" s="28">
        <f t="shared" si="119"/>
        <v>642420.13904718158</v>
      </c>
      <c r="EL28" s="28">
        <f t="shared" si="120"/>
        <v>675340.4202788088</v>
      </c>
      <c r="EM28" s="28">
        <f t="shared" si="121"/>
        <v>588741.88313137961</v>
      </c>
    </row>
    <row r="29" spans="5:143">
      <c r="E29" s="25">
        <v>1895</v>
      </c>
      <c r="F29" s="26">
        <v>1.8071899694769123E-2</v>
      </c>
      <c r="G29" s="27"/>
      <c r="H29" s="25">
        <v>24</v>
      </c>
      <c r="V29" s="28">
        <f t="shared" si="0"/>
        <v>953322.00445458665</v>
      </c>
      <c r="W29" s="28">
        <f t="shared" si="1"/>
        <v>974242.62415247853</v>
      </c>
      <c r="X29" s="28">
        <f t="shared" si="2"/>
        <v>952922.92903181119</v>
      </c>
      <c r="Y29" s="28">
        <f t="shared" si="3"/>
        <v>948353.23085484537</v>
      </c>
      <c r="Z29" s="28">
        <f t="shared" si="4"/>
        <v>876156.26433054148</v>
      </c>
      <c r="AA29" s="28">
        <f t="shared" si="5"/>
        <v>860134.15481667116</v>
      </c>
      <c r="AB29" s="28">
        <f t="shared" si="6"/>
        <v>774219.32367982378</v>
      </c>
      <c r="AC29" s="28">
        <f t="shared" si="7"/>
        <v>712212.5057016589</v>
      </c>
      <c r="AD29" s="28">
        <f t="shared" si="8"/>
        <v>619059.5645604626</v>
      </c>
      <c r="AE29" s="28">
        <f t="shared" si="9"/>
        <v>587075.0122092393</v>
      </c>
      <c r="AF29" s="28">
        <f t="shared" si="10"/>
        <v>487144.12506344117</v>
      </c>
      <c r="AG29" s="28">
        <f t="shared" si="11"/>
        <v>565056.62339711271</v>
      </c>
      <c r="AH29" s="28">
        <f t="shared" si="12"/>
        <v>588842.88500211178</v>
      </c>
      <c r="AI29" s="28">
        <f t="shared" si="13"/>
        <v>524298.0345996432</v>
      </c>
      <c r="AJ29" s="28">
        <f t="shared" si="14"/>
        <v>452935.8098744218</v>
      </c>
      <c r="AK29" s="28">
        <f t="shared" si="15"/>
        <v>435831.79566857294</v>
      </c>
      <c r="AL29" s="28">
        <f t="shared" si="16"/>
        <v>400492.33536015957</v>
      </c>
      <c r="AM29" s="28">
        <f t="shared" si="17"/>
        <v>448619.23628126225</v>
      </c>
      <c r="AN29" s="28">
        <f t="shared" si="18"/>
        <v>428377.12801136967</v>
      </c>
      <c r="AO29" s="28">
        <f t="shared" si="19"/>
        <v>373110.71256788739</v>
      </c>
      <c r="AP29" s="28">
        <f t="shared" si="20"/>
        <v>388985.33682113088</v>
      </c>
      <c r="AQ29" s="28">
        <f t="shared" si="21"/>
        <v>332888.3694526577</v>
      </c>
      <c r="AR29" s="28">
        <f t="shared" si="22"/>
        <v>385357.39928936679</v>
      </c>
      <c r="AS29" s="28">
        <f t="shared" si="23"/>
        <v>323330.36496231408</v>
      </c>
      <c r="AT29" s="28">
        <f t="shared" si="24"/>
        <v>233359.1211324601</v>
      </c>
      <c r="AU29" s="28">
        <f t="shared" si="25"/>
        <v>213378.85703972084</v>
      </c>
      <c r="AV29" s="28">
        <f t="shared" si="26"/>
        <v>182208.06937980818</v>
      </c>
      <c r="AW29" s="28">
        <f t="shared" si="27"/>
        <v>169978.31997617721</v>
      </c>
      <c r="AX29" s="28">
        <f t="shared" si="28"/>
        <v>189074.06152280394</v>
      </c>
      <c r="AY29" s="28">
        <f t="shared" si="29"/>
        <v>243218.92330889232</v>
      </c>
      <c r="AZ29" s="28">
        <f t="shared" si="30"/>
        <v>223537.68327743778</v>
      </c>
      <c r="BA29" s="28">
        <f t="shared" si="31"/>
        <v>239205.07068015132</v>
      </c>
      <c r="BB29" s="28">
        <f t="shared" si="32"/>
        <v>273396.5020409546</v>
      </c>
      <c r="BC29" s="28">
        <f t="shared" si="33"/>
        <v>302694.56849517953</v>
      </c>
      <c r="BD29" s="28">
        <f t="shared" si="34"/>
        <v>319348.05705155537</v>
      </c>
      <c r="BE29" s="28">
        <f t="shared" si="35"/>
        <v>344885.19684314309</v>
      </c>
      <c r="BF29" s="28">
        <f t="shared" si="36"/>
        <v>358606.99157045846</v>
      </c>
      <c r="BG29" s="28">
        <f t="shared" si="37"/>
        <v>381558.88893691887</v>
      </c>
      <c r="BH29" s="28">
        <f t="shared" si="38"/>
        <v>318296.83989918925</v>
      </c>
      <c r="BI29" s="28">
        <f t="shared" si="39"/>
        <v>371834.99291589664</v>
      </c>
      <c r="BJ29" s="28">
        <f t="shared" si="40"/>
        <v>412735.99098869623</v>
      </c>
      <c r="BK29" s="28">
        <f t="shared" si="41"/>
        <v>386384.6163474854</v>
      </c>
      <c r="BL29" s="28">
        <f t="shared" si="42"/>
        <v>483573.05762552697</v>
      </c>
      <c r="BM29" s="28">
        <f t="shared" si="43"/>
        <v>530989.18215979764</v>
      </c>
      <c r="BN29" s="28">
        <f t="shared" si="44"/>
        <v>483573.30285860295</v>
      </c>
      <c r="BO29" s="28">
        <f t="shared" si="45"/>
        <v>479165.41496776784</v>
      </c>
      <c r="BP29" s="28">
        <f t="shared" si="46"/>
        <v>536836.42101113242</v>
      </c>
      <c r="BQ29" s="28">
        <f t="shared" si="47"/>
        <v>668239.73112050933</v>
      </c>
      <c r="BR29" s="28">
        <f t="shared" si="48"/>
        <v>614472.40070784837</v>
      </c>
      <c r="BS29" s="28">
        <f t="shared" si="49"/>
        <v>677633.60835385555</v>
      </c>
      <c r="BT29" s="28">
        <f t="shared" si="50"/>
        <v>727545.65264414577</v>
      </c>
      <c r="BU29" s="28">
        <f t="shared" si="51"/>
        <v>621717.43018260261</v>
      </c>
      <c r="BV29" s="28">
        <f t="shared" si="52"/>
        <v>623805.95830697671</v>
      </c>
      <c r="BW29" s="28">
        <f t="shared" si="53"/>
        <v>495327.34107151569</v>
      </c>
      <c r="BX29" s="28">
        <f t="shared" si="54"/>
        <v>402205.1081458471</v>
      </c>
      <c r="BY29" s="28">
        <f t="shared" si="55"/>
        <v>385826.61433574127</v>
      </c>
      <c r="BZ29" s="28">
        <f t="shared" si="56"/>
        <v>382790.31246478774</v>
      </c>
      <c r="CA29" s="28">
        <f t="shared" si="57"/>
        <v>340975.71772039699</v>
      </c>
      <c r="CB29" s="28">
        <f t="shared" si="58"/>
        <v>299118.51407718047</v>
      </c>
      <c r="CC29" s="28">
        <f t="shared" si="59"/>
        <v>313782.65295149997</v>
      </c>
      <c r="CD29" s="28">
        <f t="shared" si="60"/>
        <v>322367.93923353363</v>
      </c>
      <c r="CE29" s="28">
        <f t="shared" si="61"/>
        <v>403101.15594992432</v>
      </c>
      <c r="CF29" s="28">
        <f t="shared" si="62"/>
        <v>390800.41314973909</v>
      </c>
      <c r="CG29" s="28">
        <f t="shared" si="63"/>
        <v>319913.59525835305</v>
      </c>
      <c r="CH29" s="28">
        <f t="shared" si="64"/>
        <v>322483.25593005959</v>
      </c>
      <c r="CI29" s="28">
        <f t="shared" si="65"/>
        <v>294753.00440467475</v>
      </c>
      <c r="CJ29" s="28">
        <f t="shared" si="66"/>
        <v>268554.00032189995</v>
      </c>
      <c r="CK29" s="28">
        <f t="shared" si="67"/>
        <v>320622.80262611783</v>
      </c>
      <c r="CL29" s="28">
        <f t="shared" si="68"/>
        <v>311365.10640101391</v>
      </c>
      <c r="CM29" s="28">
        <f t="shared" si="69"/>
        <v>303998.12113340572</v>
      </c>
      <c r="CN29" s="28">
        <f t="shared" si="70"/>
        <v>328929.77331943013</v>
      </c>
      <c r="CO29" s="28">
        <f t="shared" si="71"/>
        <v>412018.95854537847</v>
      </c>
      <c r="CP29" s="28">
        <f t="shared" si="72"/>
        <v>417351.70068039623</v>
      </c>
      <c r="CQ29" s="28">
        <f t="shared" si="73"/>
        <v>382533.44524115225</v>
      </c>
      <c r="CR29" s="28">
        <f t="shared" si="74"/>
        <v>360271.52952757024</v>
      </c>
      <c r="CS29" s="28">
        <f t="shared" si="75"/>
        <v>318078.35950410238</v>
      </c>
      <c r="CT29" s="28">
        <f t="shared" si="76"/>
        <v>340750.81751983392</v>
      </c>
      <c r="CU29" s="28">
        <f t="shared" si="77"/>
        <v>406922.22355297901</v>
      </c>
      <c r="CV29" s="28">
        <f t="shared" si="78"/>
        <v>417039.60447844589</v>
      </c>
      <c r="CW29" s="28">
        <f t="shared" si="79"/>
        <v>394784.07096961531</v>
      </c>
      <c r="CX29" s="28">
        <f t="shared" si="80"/>
        <v>334507.63852021436</v>
      </c>
      <c r="CY29" s="28">
        <f t="shared" si="81"/>
        <v>273338.97375918942</v>
      </c>
      <c r="CZ29" s="28">
        <f t="shared" si="82"/>
        <v>285730.0889780086</v>
      </c>
      <c r="DA29" s="28">
        <f t="shared" si="83"/>
        <v>292098.74190358061</v>
      </c>
      <c r="DB29" s="28">
        <f t="shared" si="84"/>
        <v>227575.73364419787</v>
      </c>
      <c r="DC29" s="28">
        <f t="shared" si="85"/>
        <v>201252.19461682352</v>
      </c>
      <c r="DD29" s="28">
        <f t="shared" si="86"/>
        <v>188755.95163301183</v>
      </c>
      <c r="DE29" s="28">
        <f t="shared" si="87"/>
        <v>187014.41125927525</v>
      </c>
      <c r="DF29" s="28">
        <f t="shared" si="88"/>
        <v>156061.20370707085</v>
      </c>
      <c r="DG29" s="28">
        <f t="shared" si="89"/>
        <v>206958.47651354675</v>
      </c>
      <c r="DH29" s="28">
        <f t="shared" si="90"/>
        <v>201453.18176898776</v>
      </c>
      <c r="DI29" s="28">
        <f t="shared" si="91"/>
        <v>204219.5837194559</v>
      </c>
      <c r="DJ29" s="28">
        <f t="shared" si="92"/>
        <v>245052.26557928455</v>
      </c>
      <c r="DK29" s="28">
        <f t="shared" si="93"/>
        <v>287567.02294436045</v>
      </c>
      <c r="DL29" s="28">
        <f t="shared" si="94"/>
        <v>251204.2606779419</v>
      </c>
      <c r="DM29" s="28">
        <f t="shared" si="95"/>
        <v>257827.15724948238</v>
      </c>
      <c r="DN29" s="28">
        <f t="shared" si="96"/>
        <v>295703.18195599463</v>
      </c>
      <c r="DO29" s="28">
        <f t="shared" si="97"/>
        <v>295373.98640954401</v>
      </c>
      <c r="DP29" s="28">
        <f t="shared" si="98"/>
        <v>349018.87634754949</v>
      </c>
      <c r="DQ29" s="28">
        <f t="shared" si="99"/>
        <v>421426.55560318043</v>
      </c>
      <c r="DR29" s="28">
        <f t="shared" si="100"/>
        <v>420907.79423566069</v>
      </c>
      <c r="DS29" s="28">
        <f t="shared" si="101"/>
        <v>366180.90101800434</v>
      </c>
      <c r="DT29" s="28">
        <f t="shared" si="102"/>
        <v>439169.57779433217</v>
      </c>
      <c r="DU29" s="28">
        <f t="shared" si="103"/>
        <v>529054.3908329407</v>
      </c>
      <c r="DV29" s="28">
        <f t="shared" si="104"/>
        <v>730974.64284780086</v>
      </c>
      <c r="DW29" s="28">
        <f t="shared" si="105"/>
        <v>774185.9649530896</v>
      </c>
      <c r="DX29" s="28">
        <f t="shared" si="106"/>
        <v>708797.07590575318</v>
      </c>
      <c r="DY29" s="28">
        <f t="shared" si="107"/>
        <v>819233.92449501855</v>
      </c>
      <c r="DZ29" s="28">
        <f t="shared" si="108"/>
        <v>826757.76105082268</v>
      </c>
      <c r="EA29" s="28">
        <f t="shared" si="109"/>
        <v>886114.17720152368</v>
      </c>
      <c r="EB29" s="28">
        <f t="shared" si="110"/>
        <v>993985.53839450015</v>
      </c>
      <c r="EC29" s="28">
        <f t="shared" si="111"/>
        <v>1101562.0955959498</v>
      </c>
      <c r="ED29" s="28">
        <f t="shared" si="112"/>
        <v>834412.58112682449</v>
      </c>
      <c r="EE29" s="28">
        <f t="shared" si="113"/>
        <v>823649.11670338083</v>
      </c>
      <c r="EF29" s="28">
        <f t="shared" si="114"/>
        <v>787350.72238392779</v>
      </c>
      <c r="EG29" s="28">
        <f t="shared" si="115"/>
        <v>626227.71753401821</v>
      </c>
      <c r="EH29" s="28">
        <f t="shared" si="116"/>
        <v>523372.69996817579</v>
      </c>
      <c r="EI29" s="28">
        <f t="shared" si="117"/>
        <v>603123.312486885</v>
      </c>
      <c r="EJ29" s="28">
        <f t="shared" si="118"/>
        <v>620987.58207255136</v>
      </c>
      <c r="EK29" s="28">
        <f t="shared" si="119"/>
        <v>584229.77019563399</v>
      </c>
      <c r="EL29" s="28">
        <f t="shared" si="120"/>
        <v>602418.22695960815</v>
      </c>
      <c r="EM29" s="28">
        <f t="shared" si="121"/>
        <v>570754.8018907751</v>
      </c>
    </row>
    <row r="30" spans="5:143">
      <c r="E30" s="25">
        <v>1896</v>
      </c>
      <c r="F30" s="26">
        <v>7.6524951583864145E-2</v>
      </c>
      <c r="G30" s="27"/>
      <c r="H30" s="25">
        <v>25</v>
      </c>
      <c r="V30" s="28">
        <f t="shared" si="0"/>
        <v>881790.94891862501</v>
      </c>
      <c r="W30" s="28">
        <f t="shared" si="1"/>
        <v>837544.94307246502</v>
      </c>
      <c r="X30" s="28">
        <f t="shared" si="2"/>
        <v>866252.34072675882</v>
      </c>
      <c r="Y30" s="28">
        <f t="shared" si="3"/>
        <v>852950.02903141454</v>
      </c>
      <c r="Z30" s="28">
        <f t="shared" si="4"/>
        <v>830366.86344800936</v>
      </c>
      <c r="AA30" s="28">
        <f t="shared" si="5"/>
        <v>640342.19687094504</v>
      </c>
      <c r="AB30" s="28">
        <f t="shared" si="6"/>
        <v>734767.00971851987</v>
      </c>
      <c r="AC30" s="28">
        <f t="shared" si="7"/>
        <v>636378.93975291599</v>
      </c>
      <c r="AD30" s="28">
        <f t="shared" si="8"/>
        <v>497572.60334355093</v>
      </c>
      <c r="AE30" s="28">
        <f t="shared" si="9"/>
        <v>496058.44145135279</v>
      </c>
      <c r="AF30" s="28">
        <f t="shared" si="10"/>
        <v>454616.64727255888</v>
      </c>
      <c r="AG30" s="28">
        <f t="shared" si="11"/>
        <v>524968.73659289663</v>
      </c>
      <c r="AH30" s="28">
        <f t="shared" si="12"/>
        <v>481801.11925205874</v>
      </c>
      <c r="AI30" s="28">
        <f t="shared" si="13"/>
        <v>420428.59501948551</v>
      </c>
      <c r="AJ30" s="28">
        <f t="shared" si="14"/>
        <v>432982.1476729071</v>
      </c>
      <c r="AK30" s="28">
        <f t="shared" si="15"/>
        <v>357161.31055152084</v>
      </c>
      <c r="AL30" s="28">
        <f t="shared" si="16"/>
        <v>366368.19400270219</v>
      </c>
      <c r="AM30" s="28">
        <f t="shared" si="17"/>
        <v>396975.14286411891</v>
      </c>
      <c r="AN30" s="28">
        <f t="shared" si="18"/>
        <v>347064.03010776563</v>
      </c>
      <c r="AO30" s="28">
        <f t="shared" si="19"/>
        <v>317416.90794700343</v>
      </c>
      <c r="AP30" s="28">
        <f t="shared" si="20"/>
        <v>326616.81949711684</v>
      </c>
      <c r="AQ30" s="28">
        <f t="shared" si="21"/>
        <v>313196.21224560152</v>
      </c>
      <c r="AR30" s="28">
        <f t="shared" si="22"/>
        <v>302670.26926440466</v>
      </c>
      <c r="AS30" s="28">
        <f t="shared" si="23"/>
        <v>215849.37712618458</v>
      </c>
      <c r="AT30" s="28">
        <f t="shared" si="24"/>
        <v>183439.29760583959</v>
      </c>
      <c r="AU30" s="28">
        <f t="shared" si="25"/>
        <v>165635.81564768235</v>
      </c>
      <c r="AV30" s="28">
        <f t="shared" si="26"/>
        <v>152878.7040960505</v>
      </c>
      <c r="AW30" s="28">
        <f t="shared" si="27"/>
        <v>179192.73286943723</v>
      </c>
      <c r="AX30" s="28">
        <f t="shared" si="28"/>
        <v>181068.66097579515</v>
      </c>
      <c r="AY30" s="28">
        <f t="shared" si="29"/>
        <v>212146.75231884688</v>
      </c>
      <c r="AZ30" s="28">
        <f t="shared" si="30"/>
        <v>213735.46244177019</v>
      </c>
      <c r="BA30" s="28">
        <f t="shared" si="31"/>
        <v>219743.97465633843</v>
      </c>
      <c r="BB30" s="28">
        <f t="shared" si="32"/>
        <v>255766.62736582648</v>
      </c>
      <c r="BC30" s="28">
        <f t="shared" si="33"/>
        <v>298024.62051836698</v>
      </c>
      <c r="BD30" s="28">
        <f t="shared" si="34"/>
        <v>320417.35033180111</v>
      </c>
      <c r="BE30" s="28">
        <f t="shared" si="35"/>
        <v>293418.25181370892</v>
      </c>
      <c r="BF30" s="28">
        <f t="shared" si="36"/>
        <v>305967.70730876568</v>
      </c>
      <c r="BG30" s="28">
        <f t="shared" si="37"/>
        <v>304274.57121409918</v>
      </c>
      <c r="BH30" s="28">
        <f t="shared" si="38"/>
        <v>304716.3485973574</v>
      </c>
      <c r="BI30" s="28">
        <f t="shared" si="39"/>
        <v>377568.62308603048</v>
      </c>
      <c r="BJ30" s="28">
        <f t="shared" si="40"/>
        <v>341904.84016355436</v>
      </c>
      <c r="BK30" s="28">
        <f t="shared" si="41"/>
        <v>391782.85500479798</v>
      </c>
      <c r="BL30" s="28">
        <f t="shared" si="42"/>
        <v>451729.04094466165</v>
      </c>
      <c r="BM30" s="28">
        <f t="shared" si="43"/>
        <v>406038.88944538991</v>
      </c>
      <c r="BN30" s="28">
        <f t="shared" si="44"/>
        <v>450820.17510479502</v>
      </c>
      <c r="BO30" s="28">
        <f t="shared" si="45"/>
        <v>421646.04701509414</v>
      </c>
      <c r="BP30" s="28">
        <f t="shared" si="46"/>
        <v>446104.49671234179</v>
      </c>
      <c r="BQ30" s="28">
        <f t="shared" si="47"/>
        <v>483025.41180740972</v>
      </c>
      <c r="BR30" s="28">
        <f t="shared" si="48"/>
        <v>526014.60607261269</v>
      </c>
      <c r="BS30" s="28">
        <f t="shared" si="49"/>
        <v>610435.29480082379</v>
      </c>
      <c r="BT30" s="28">
        <f t="shared" si="50"/>
        <v>655420.32303059613</v>
      </c>
      <c r="BU30" s="28">
        <f t="shared" si="51"/>
        <v>597393.99825472152</v>
      </c>
      <c r="BV30" s="28">
        <f t="shared" si="52"/>
        <v>432047.33132378699</v>
      </c>
      <c r="BW30" s="28">
        <f t="shared" si="53"/>
        <v>384568.24605854542</v>
      </c>
      <c r="BX30" s="28">
        <f t="shared" si="54"/>
        <v>354436.77477765555</v>
      </c>
      <c r="BY30" s="28">
        <f t="shared" si="55"/>
        <v>358106.21744079044</v>
      </c>
      <c r="BZ30" s="28">
        <f t="shared" si="56"/>
        <v>335715.17118655361</v>
      </c>
      <c r="CA30" s="28">
        <f t="shared" si="57"/>
        <v>300120.07150030322</v>
      </c>
      <c r="CB30" s="28">
        <f t="shared" si="58"/>
        <v>266957.11593667191</v>
      </c>
      <c r="CC30" s="28">
        <f t="shared" si="59"/>
        <v>275048.12119023135</v>
      </c>
      <c r="CD30" s="28">
        <f t="shared" si="60"/>
        <v>321453.47661615768</v>
      </c>
      <c r="CE30" s="28">
        <f t="shared" si="61"/>
        <v>374126.47566040314</v>
      </c>
      <c r="CF30" s="28">
        <f t="shared" si="62"/>
        <v>324846.60661165538</v>
      </c>
      <c r="CG30" s="28">
        <f t="shared" si="63"/>
        <v>267140.71096651559</v>
      </c>
      <c r="CH30" s="28">
        <f t="shared" si="64"/>
        <v>298871.04377636977</v>
      </c>
      <c r="CI30" s="28">
        <f t="shared" si="65"/>
        <v>250869.31352823236</v>
      </c>
      <c r="CJ30" s="28">
        <f t="shared" si="66"/>
        <v>245175.10164641895</v>
      </c>
      <c r="CK30" s="28">
        <f t="shared" si="67"/>
        <v>290275.89190603531</v>
      </c>
      <c r="CL30" s="28">
        <f t="shared" si="68"/>
        <v>267505.96364418039</v>
      </c>
      <c r="CM30" s="28">
        <f t="shared" si="69"/>
        <v>273336.61658795329</v>
      </c>
      <c r="CN30" s="28">
        <f t="shared" si="70"/>
        <v>297820.70394127944</v>
      </c>
      <c r="CO30" s="28">
        <f t="shared" si="71"/>
        <v>357270.87201026449</v>
      </c>
      <c r="CP30" s="28">
        <f t="shared" si="72"/>
        <v>344599.07764052233</v>
      </c>
      <c r="CQ30" s="28">
        <f t="shared" si="73"/>
        <v>324555.96621808381</v>
      </c>
      <c r="CR30" s="28">
        <f t="shared" si="74"/>
        <v>305634.18961351749</v>
      </c>
      <c r="CS30" s="28">
        <f t="shared" si="75"/>
        <v>236003.64728064262</v>
      </c>
      <c r="CT30" s="28">
        <f t="shared" si="76"/>
        <v>315931.20915854798</v>
      </c>
      <c r="CU30" s="28">
        <f t="shared" si="77"/>
        <v>367509.43578839186</v>
      </c>
      <c r="CV30" s="28">
        <f t="shared" si="78"/>
        <v>366420.10972779401</v>
      </c>
      <c r="CW30" s="28">
        <f t="shared" si="79"/>
        <v>293370.24859884294</v>
      </c>
      <c r="CX30" s="28">
        <f t="shared" si="80"/>
        <v>240587.54945035823</v>
      </c>
      <c r="CY30" s="28">
        <f t="shared" si="81"/>
        <v>255008.22215978312</v>
      </c>
      <c r="CZ30" s="28">
        <f t="shared" si="82"/>
        <v>256040.95512261515</v>
      </c>
      <c r="DA30" s="28">
        <f t="shared" si="83"/>
        <v>226930.16851283173</v>
      </c>
      <c r="DB30" s="28">
        <f t="shared" si="84"/>
        <v>186786.30209700318</v>
      </c>
      <c r="DC30" s="28">
        <f t="shared" si="85"/>
        <v>156900.37242167277</v>
      </c>
      <c r="DD30" s="28">
        <f t="shared" si="86"/>
        <v>156164.55044507107</v>
      </c>
      <c r="DE30" s="28">
        <f t="shared" si="87"/>
        <v>144634.40810410547</v>
      </c>
      <c r="DF30" s="28">
        <f t="shared" si="88"/>
        <v>176145.89217391133</v>
      </c>
      <c r="DG30" s="28">
        <f t="shared" si="89"/>
        <v>183915.72740679208</v>
      </c>
      <c r="DH30" s="28">
        <f t="shared" si="90"/>
        <v>184890.22403678342</v>
      </c>
      <c r="DI30" s="28">
        <f t="shared" si="91"/>
        <v>210534.00364827356</v>
      </c>
      <c r="DJ30" s="28">
        <f t="shared" si="92"/>
        <v>258562.77269354576</v>
      </c>
      <c r="DK30" s="28">
        <f t="shared" si="93"/>
        <v>227446.2083293997</v>
      </c>
      <c r="DL30" s="28">
        <f t="shared" si="94"/>
        <v>223567.70577658995</v>
      </c>
      <c r="DM30" s="28">
        <f t="shared" si="95"/>
        <v>244156.29214228736</v>
      </c>
      <c r="DN30" s="28">
        <f t="shared" si="96"/>
        <v>250606.55675323337</v>
      </c>
      <c r="DO30" s="28">
        <f t="shared" si="97"/>
        <v>296088.06883015309</v>
      </c>
      <c r="DP30" s="28">
        <f t="shared" si="98"/>
        <v>312684.59865779191</v>
      </c>
      <c r="DQ30" s="28">
        <f t="shared" si="99"/>
        <v>390249.71193030087</v>
      </c>
      <c r="DR30" s="28">
        <f t="shared" si="100"/>
        <v>330714.14766829723</v>
      </c>
      <c r="DS30" s="28">
        <f t="shared" si="101"/>
        <v>385863.98787174409</v>
      </c>
      <c r="DT30" s="28">
        <f t="shared" si="102"/>
        <v>393148.63383359526</v>
      </c>
      <c r="DU30" s="28">
        <f t="shared" si="103"/>
        <v>525738.06329530408</v>
      </c>
      <c r="DV30" s="28">
        <f t="shared" si="104"/>
        <v>722267.2413984884</v>
      </c>
      <c r="DW30" s="28">
        <f t="shared" si="105"/>
        <v>635148.65008491825</v>
      </c>
      <c r="DX30" s="28">
        <f t="shared" si="106"/>
        <v>636459.06629221328</v>
      </c>
      <c r="DY30" s="28">
        <f t="shared" si="107"/>
        <v>678574.21546586847</v>
      </c>
      <c r="DZ30" s="28">
        <f t="shared" si="108"/>
        <v>690832.93563955498</v>
      </c>
      <c r="EA30" s="28">
        <f t="shared" si="109"/>
        <v>822359.79003234464</v>
      </c>
      <c r="EB30" s="28">
        <f t="shared" si="110"/>
        <v>851933.17784239107</v>
      </c>
      <c r="EC30" s="28">
        <f t="shared" si="111"/>
        <v>941799.40339048719</v>
      </c>
      <c r="ED30" s="28">
        <f t="shared" si="112"/>
        <v>731944.05456762528</v>
      </c>
      <c r="EE30" s="28">
        <f t="shared" si="113"/>
        <v>722616.7895626541</v>
      </c>
      <c r="EF30" s="28">
        <f t="shared" si="114"/>
        <v>645590.5264652468</v>
      </c>
      <c r="EG30" s="28">
        <f t="shared" si="115"/>
        <v>552227.89365355019</v>
      </c>
      <c r="EH30" s="28">
        <f t="shared" si="116"/>
        <v>477030.0473804723</v>
      </c>
      <c r="EI30" s="28">
        <f t="shared" si="117"/>
        <v>552668.84671874123</v>
      </c>
      <c r="EJ30" s="28">
        <f t="shared" si="118"/>
        <v>553251.93812721595</v>
      </c>
      <c r="EK30" s="28">
        <f t="shared" si="119"/>
        <v>510545.59705820872</v>
      </c>
      <c r="EL30" s="28">
        <f t="shared" si="120"/>
        <v>572134.6321712361</v>
      </c>
      <c r="EM30" s="28">
        <f t="shared" si="121"/>
        <v>470351.95120327547</v>
      </c>
    </row>
    <row r="31" spans="5:143">
      <c r="E31" s="25">
        <v>1897</v>
      </c>
      <c r="F31" s="26">
        <v>6.5101303936512186E-2</v>
      </c>
      <c r="G31" s="27"/>
      <c r="H31" s="25">
        <v>26</v>
      </c>
      <c r="V31" s="28">
        <f t="shared" si="0"/>
        <v>737059.46225204272</v>
      </c>
      <c r="W31" s="28">
        <f t="shared" si="1"/>
        <v>740270.86978261732</v>
      </c>
      <c r="X31" s="28">
        <f t="shared" si="2"/>
        <v>757519.42922363512</v>
      </c>
      <c r="Y31" s="28">
        <f t="shared" si="3"/>
        <v>785973.53479731479</v>
      </c>
      <c r="Z31" s="28">
        <f t="shared" si="4"/>
        <v>601051.70469603932</v>
      </c>
      <c r="AA31" s="28">
        <f t="shared" si="5"/>
        <v>590872.33787583245</v>
      </c>
      <c r="AB31" s="28">
        <f t="shared" si="6"/>
        <v>638339.54131867504</v>
      </c>
      <c r="AC31" s="28">
        <f t="shared" si="7"/>
        <v>497319.76022793603</v>
      </c>
      <c r="AD31" s="28">
        <f t="shared" si="8"/>
        <v>408781.84869354637</v>
      </c>
      <c r="AE31" s="28">
        <f t="shared" si="9"/>
        <v>450107.8682631813</v>
      </c>
      <c r="AF31" s="28">
        <f t="shared" si="10"/>
        <v>410660.28146878543</v>
      </c>
      <c r="AG31" s="28">
        <f t="shared" si="11"/>
        <v>417635.7892000514</v>
      </c>
      <c r="AH31" s="28">
        <f t="shared" si="12"/>
        <v>375645.08968470187</v>
      </c>
      <c r="AI31" s="28">
        <f t="shared" si="13"/>
        <v>390770.23277602432</v>
      </c>
      <c r="AJ31" s="28">
        <f t="shared" si="14"/>
        <v>344993.87327245541</v>
      </c>
      <c r="AK31" s="28">
        <f t="shared" si="15"/>
        <v>317675.59903330082</v>
      </c>
      <c r="AL31" s="28">
        <f t="shared" si="16"/>
        <v>315209.34214671049</v>
      </c>
      <c r="AM31" s="28">
        <f t="shared" si="17"/>
        <v>312710.55423357076</v>
      </c>
      <c r="AN31" s="28">
        <f t="shared" si="18"/>
        <v>287076.62955507962</v>
      </c>
      <c r="AO31" s="28">
        <f t="shared" si="19"/>
        <v>259138.09788783669</v>
      </c>
      <c r="AP31" s="28">
        <f t="shared" si="20"/>
        <v>298780.54808449611</v>
      </c>
      <c r="AQ31" s="28">
        <f t="shared" si="21"/>
        <v>239176.47274643453</v>
      </c>
      <c r="AR31" s="28">
        <f t="shared" si="22"/>
        <v>196458.11166829921</v>
      </c>
      <c r="AS31" s="28">
        <f t="shared" si="23"/>
        <v>164973.53978064406</v>
      </c>
      <c r="AT31" s="28">
        <f t="shared" si="24"/>
        <v>138449.41974135136</v>
      </c>
      <c r="AU31" s="28">
        <f t="shared" si="25"/>
        <v>135123.07869385704</v>
      </c>
      <c r="AV31" s="28">
        <f t="shared" si="26"/>
        <v>156700.2712054966</v>
      </c>
      <c r="AW31" s="28">
        <f t="shared" si="27"/>
        <v>166850.54301454377</v>
      </c>
      <c r="AX31" s="28">
        <f t="shared" si="28"/>
        <v>153560.03802643911</v>
      </c>
      <c r="AY31" s="28">
        <f t="shared" si="29"/>
        <v>197223.25499875448</v>
      </c>
      <c r="AZ31" s="28">
        <f t="shared" si="30"/>
        <v>190905.77847718797</v>
      </c>
      <c r="BA31" s="28">
        <f t="shared" si="31"/>
        <v>199877.44698978751</v>
      </c>
      <c r="BB31" s="28">
        <f t="shared" si="32"/>
        <v>244842.77171421101</v>
      </c>
      <c r="BC31" s="28">
        <f t="shared" si="33"/>
        <v>290736.65209772962</v>
      </c>
      <c r="BD31" s="28">
        <f t="shared" si="34"/>
        <v>265047.97525739408</v>
      </c>
      <c r="BE31" s="28">
        <f t="shared" si="35"/>
        <v>243410.80907208397</v>
      </c>
      <c r="BF31" s="28">
        <f t="shared" si="36"/>
        <v>237233.25668053876</v>
      </c>
      <c r="BG31" s="28">
        <f t="shared" si="37"/>
        <v>283220.694031363</v>
      </c>
      <c r="BH31" s="28">
        <f t="shared" si="38"/>
        <v>300841.18341756781</v>
      </c>
      <c r="BI31" s="28">
        <f t="shared" si="39"/>
        <v>304105.79674383369</v>
      </c>
      <c r="BJ31" s="28">
        <f t="shared" si="40"/>
        <v>337075.15557289775</v>
      </c>
      <c r="BK31" s="28">
        <f t="shared" si="41"/>
        <v>355842.02511530241</v>
      </c>
      <c r="BL31" s="28">
        <f t="shared" si="42"/>
        <v>335858.12915869197</v>
      </c>
      <c r="BM31" s="28">
        <f t="shared" si="43"/>
        <v>368048.07728019106</v>
      </c>
      <c r="BN31" s="28">
        <f t="shared" si="44"/>
        <v>385710.80699027865</v>
      </c>
      <c r="BO31" s="28">
        <f t="shared" si="45"/>
        <v>340673.6602430917</v>
      </c>
      <c r="BP31" s="28">
        <f t="shared" si="46"/>
        <v>313523.55988618481</v>
      </c>
      <c r="BQ31" s="28">
        <f t="shared" si="47"/>
        <v>402032.62430259277</v>
      </c>
      <c r="BR31" s="28">
        <f t="shared" si="48"/>
        <v>460721.41279352811</v>
      </c>
      <c r="BS31" s="28">
        <f t="shared" si="49"/>
        <v>534681.53333934781</v>
      </c>
      <c r="BT31" s="28">
        <f t="shared" si="50"/>
        <v>612327.2832312634</v>
      </c>
      <c r="BU31" s="28">
        <f t="shared" si="51"/>
        <v>402289.37125414814</v>
      </c>
      <c r="BV31" s="28">
        <f t="shared" si="52"/>
        <v>326143.21092486253</v>
      </c>
      <c r="BW31" s="28">
        <f t="shared" si="53"/>
        <v>329503.86300445668</v>
      </c>
      <c r="BX31" s="28">
        <f t="shared" si="54"/>
        <v>319855.88838202448</v>
      </c>
      <c r="BY31" s="28">
        <f t="shared" si="55"/>
        <v>305363.9647569388</v>
      </c>
      <c r="BZ31" s="28">
        <f t="shared" si="56"/>
        <v>287301.86932519084</v>
      </c>
      <c r="CA31" s="28">
        <f t="shared" si="57"/>
        <v>260428.88002372324</v>
      </c>
      <c r="CB31" s="28">
        <f t="shared" si="58"/>
        <v>227518.72688645049</v>
      </c>
      <c r="CC31" s="28">
        <f t="shared" si="59"/>
        <v>266667.97426034353</v>
      </c>
      <c r="CD31" s="28">
        <f t="shared" si="60"/>
        <v>290080.42388526612</v>
      </c>
      <c r="CE31" s="28">
        <f t="shared" si="61"/>
        <v>302369.2746034608</v>
      </c>
      <c r="CF31" s="28">
        <f t="shared" si="62"/>
        <v>263743.40594495396</v>
      </c>
      <c r="CG31" s="28">
        <f t="shared" si="63"/>
        <v>240720.25940186487</v>
      </c>
      <c r="CH31" s="28">
        <f t="shared" si="64"/>
        <v>247325.57996413187</v>
      </c>
      <c r="CI31" s="28">
        <f t="shared" si="65"/>
        <v>222683.56964381065</v>
      </c>
      <c r="CJ31" s="28">
        <f t="shared" si="66"/>
        <v>215818.57520507451</v>
      </c>
      <c r="CK31" s="28">
        <f t="shared" si="67"/>
        <v>242476.91080700548</v>
      </c>
      <c r="CL31" s="28">
        <f t="shared" si="68"/>
        <v>233860.17926022166</v>
      </c>
      <c r="CM31" s="28">
        <f t="shared" si="69"/>
        <v>240627.58331567553</v>
      </c>
      <c r="CN31" s="28">
        <f t="shared" si="70"/>
        <v>251091.02567178992</v>
      </c>
      <c r="CO31" s="28">
        <f t="shared" si="71"/>
        <v>286817.35604277143</v>
      </c>
      <c r="CP31" s="28">
        <f t="shared" si="72"/>
        <v>284269.45100061083</v>
      </c>
      <c r="CQ31" s="28">
        <f t="shared" si="73"/>
        <v>267705.61685297894</v>
      </c>
      <c r="CR31" s="28">
        <f t="shared" si="74"/>
        <v>220486.71225789742</v>
      </c>
      <c r="CS31" s="28">
        <f t="shared" si="75"/>
        <v>212750.32535188438</v>
      </c>
      <c r="CT31" s="28">
        <f t="shared" si="76"/>
        <v>277424.94570203492</v>
      </c>
      <c r="CU31" s="28">
        <f t="shared" si="77"/>
        <v>313954.26657104795</v>
      </c>
      <c r="CV31" s="28">
        <f t="shared" si="78"/>
        <v>264747.36305030267</v>
      </c>
      <c r="CW31" s="28">
        <f t="shared" si="79"/>
        <v>205153.567274951</v>
      </c>
      <c r="CX31" s="28">
        <f t="shared" si="80"/>
        <v>218233.62542971567</v>
      </c>
      <c r="CY31" s="28">
        <f t="shared" si="81"/>
        <v>222179.27261396017</v>
      </c>
      <c r="CZ31" s="28">
        <f t="shared" si="82"/>
        <v>193405.08250177198</v>
      </c>
      <c r="DA31" s="28">
        <f t="shared" si="83"/>
        <v>181095.31010153086</v>
      </c>
      <c r="DB31" s="28">
        <f t="shared" si="84"/>
        <v>141587.28976567314</v>
      </c>
      <c r="DC31" s="28">
        <f t="shared" si="85"/>
        <v>126212.29693381285</v>
      </c>
      <c r="DD31" s="28">
        <f t="shared" si="86"/>
        <v>117428.87453281019</v>
      </c>
      <c r="DE31" s="28">
        <f t="shared" si="87"/>
        <v>158724.90831991407</v>
      </c>
      <c r="DF31" s="28">
        <f t="shared" si="88"/>
        <v>152196.28964606457</v>
      </c>
      <c r="DG31" s="28">
        <f t="shared" si="89"/>
        <v>164117.38247978824</v>
      </c>
      <c r="DH31" s="28">
        <f t="shared" si="90"/>
        <v>185325.2976932294</v>
      </c>
      <c r="DI31" s="28">
        <f t="shared" si="91"/>
        <v>215985.90899419226</v>
      </c>
      <c r="DJ31" s="28">
        <f t="shared" si="92"/>
        <v>198838.97288630885</v>
      </c>
      <c r="DK31" s="28">
        <f t="shared" si="93"/>
        <v>196814.30691573792</v>
      </c>
      <c r="DL31" s="28">
        <f t="shared" si="94"/>
        <v>205846.85015826029</v>
      </c>
      <c r="DM31" s="28">
        <f t="shared" si="95"/>
        <v>201187.15419061662</v>
      </c>
      <c r="DN31" s="28">
        <f t="shared" si="96"/>
        <v>244251.35827549023</v>
      </c>
      <c r="DO31" s="28">
        <f t="shared" si="97"/>
        <v>257913.67923233155</v>
      </c>
      <c r="DP31" s="28">
        <f t="shared" si="98"/>
        <v>281528.96131126431</v>
      </c>
      <c r="DQ31" s="28">
        <f t="shared" si="99"/>
        <v>298129.04726524709</v>
      </c>
      <c r="DR31" s="28">
        <f t="shared" si="100"/>
        <v>338834.19168622815</v>
      </c>
      <c r="DS31" s="28">
        <f t="shared" si="101"/>
        <v>335857.20247930154</v>
      </c>
      <c r="DT31" s="28">
        <f t="shared" si="102"/>
        <v>379858.42539047514</v>
      </c>
      <c r="DU31" s="28">
        <f t="shared" si="103"/>
        <v>505080.87240078254</v>
      </c>
      <c r="DV31" s="28">
        <f t="shared" si="104"/>
        <v>576134.52113997249</v>
      </c>
      <c r="DW31" s="28">
        <f t="shared" si="105"/>
        <v>554523.3451679087</v>
      </c>
      <c r="DX31" s="28">
        <f t="shared" si="106"/>
        <v>512573.0845008851</v>
      </c>
      <c r="DY31" s="28">
        <f t="shared" si="107"/>
        <v>551300.0123688801</v>
      </c>
      <c r="DZ31" s="28">
        <f t="shared" si="108"/>
        <v>623363.12982136954</v>
      </c>
      <c r="EA31" s="28">
        <f t="shared" si="109"/>
        <v>685303.9387353179</v>
      </c>
      <c r="EB31" s="28">
        <f t="shared" si="110"/>
        <v>708191.7353241907</v>
      </c>
      <c r="EC31" s="28">
        <f t="shared" si="111"/>
        <v>803251.13836625672</v>
      </c>
      <c r="ED31" s="28">
        <f t="shared" si="112"/>
        <v>624366.50012140279</v>
      </c>
      <c r="EE31" s="28">
        <f t="shared" si="113"/>
        <v>576093.34911785205</v>
      </c>
      <c r="EF31" s="28">
        <f t="shared" si="114"/>
        <v>553527.36640899209</v>
      </c>
      <c r="EG31" s="28">
        <f t="shared" si="115"/>
        <v>489383.02894359437</v>
      </c>
      <c r="EH31" s="28">
        <f t="shared" si="116"/>
        <v>425011.32194332499</v>
      </c>
      <c r="EI31" s="28">
        <f t="shared" si="117"/>
        <v>478741.31449401658</v>
      </c>
      <c r="EJ31" s="28">
        <f t="shared" si="118"/>
        <v>470077.74513560859</v>
      </c>
      <c r="EK31" s="28">
        <f t="shared" si="119"/>
        <v>471444.48930829001</v>
      </c>
      <c r="EL31" s="28">
        <f t="shared" si="120"/>
        <v>458424.17068940011</v>
      </c>
      <c r="EM31" s="28">
        <f t="shared" si="121"/>
        <v>401528.01398396777</v>
      </c>
    </row>
    <row r="32" spans="5:143">
      <c r="E32" s="25">
        <v>1898</v>
      </c>
      <c r="F32" s="26">
        <v>0.12234375828200525</v>
      </c>
      <c r="G32" s="27"/>
      <c r="H32" s="25">
        <v>27</v>
      </c>
      <c r="O32" s="32">
        <f>(1+N35)/(1+O35)-1</f>
        <v>2.9405301853875798E-2</v>
      </c>
      <c r="V32" s="28">
        <f t="shared" si="0"/>
        <v>625441.4551247796</v>
      </c>
      <c r="W32" s="28">
        <f t="shared" si="1"/>
        <v>621500.68764195731</v>
      </c>
      <c r="X32" s="28">
        <f t="shared" si="2"/>
        <v>670161.86214617314</v>
      </c>
      <c r="Y32" s="28">
        <f t="shared" si="3"/>
        <v>546199.55816951161</v>
      </c>
      <c r="Z32" s="28">
        <f t="shared" si="4"/>
        <v>532469.78486088593</v>
      </c>
      <c r="AA32" s="28">
        <f t="shared" si="5"/>
        <v>492830.24833299121</v>
      </c>
      <c r="AB32" s="28">
        <f t="shared" si="6"/>
        <v>478931.34600081731</v>
      </c>
      <c r="AC32" s="28">
        <f t="shared" si="7"/>
        <v>392258.58520711842</v>
      </c>
      <c r="AD32" s="28">
        <f t="shared" si="8"/>
        <v>356104.09037802659</v>
      </c>
      <c r="AE32" s="28">
        <f t="shared" si="9"/>
        <v>390351.24508273799</v>
      </c>
      <c r="AF32" s="28">
        <f t="shared" si="10"/>
        <v>313652.36501470511</v>
      </c>
      <c r="AG32" s="28">
        <f t="shared" si="11"/>
        <v>312614.57229352585</v>
      </c>
      <c r="AH32" s="28">
        <f t="shared" si="12"/>
        <v>335203.49781738722</v>
      </c>
      <c r="AI32" s="28">
        <f t="shared" si="13"/>
        <v>298926.5323903744</v>
      </c>
      <c r="AJ32" s="28">
        <f t="shared" si="14"/>
        <v>294599.78842447558</v>
      </c>
      <c r="AK32" s="28">
        <f t="shared" si="15"/>
        <v>262401.77766385186</v>
      </c>
      <c r="AL32" s="28">
        <f t="shared" si="16"/>
        <v>238385.53791175966</v>
      </c>
      <c r="AM32" s="28">
        <f t="shared" si="17"/>
        <v>248331.81969699854</v>
      </c>
      <c r="AN32" s="28">
        <f t="shared" si="18"/>
        <v>225009.39247222405</v>
      </c>
      <c r="AO32" s="28">
        <f t="shared" si="19"/>
        <v>227586.57454937731</v>
      </c>
      <c r="AP32" s="28">
        <f t="shared" si="20"/>
        <v>219056.36348289376</v>
      </c>
      <c r="AQ32" s="28">
        <f t="shared" si="21"/>
        <v>149045.97675877184</v>
      </c>
      <c r="AR32" s="28">
        <f t="shared" si="22"/>
        <v>144156.77469511051</v>
      </c>
      <c r="AS32" s="28">
        <f t="shared" si="23"/>
        <v>119540.38563662751</v>
      </c>
      <c r="AT32" s="28">
        <f t="shared" si="24"/>
        <v>108434.63438208678</v>
      </c>
      <c r="AU32" s="28">
        <f t="shared" si="25"/>
        <v>132970.0664065273</v>
      </c>
      <c r="AV32" s="28">
        <f t="shared" si="26"/>
        <v>140080.78860029174</v>
      </c>
      <c r="AW32" s="28">
        <f t="shared" si="27"/>
        <v>135851.40798369472</v>
      </c>
      <c r="AX32" s="28">
        <f t="shared" si="28"/>
        <v>137057.10176215033</v>
      </c>
      <c r="AY32" s="28">
        <f t="shared" si="29"/>
        <v>169122.81921878085</v>
      </c>
      <c r="AZ32" s="28">
        <f t="shared" si="30"/>
        <v>166712.24141286753</v>
      </c>
      <c r="BA32" s="28">
        <f t="shared" si="31"/>
        <v>183699.85035458946</v>
      </c>
      <c r="BB32" s="28">
        <f t="shared" si="32"/>
        <v>229317.14550702751</v>
      </c>
      <c r="BC32" s="28">
        <f t="shared" si="33"/>
        <v>230892.51256439683</v>
      </c>
      <c r="BD32" s="28">
        <f t="shared" si="34"/>
        <v>211095.42642415708</v>
      </c>
      <c r="BE32" s="28">
        <f t="shared" si="35"/>
        <v>181193.00885846067</v>
      </c>
      <c r="BF32" s="28">
        <f t="shared" si="36"/>
        <v>212000.30844789298</v>
      </c>
      <c r="BG32" s="28">
        <f t="shared" si="37"/>
        <v>268452.90871160751</v>
      </c>
      <c r="BH32" s="28">
        <f t="shared" si="38"/>
        <v>232631.05445534262</v>
      </c>
      <c r="BI32" s="28">
        <f t="shared" si="39"/>
        <v>287837.77686538768</v>
      </c>
      <c r="BJ32" s="28">
        <f t="shared" si="40"/>
        <v>293927.45379846555</v>
      </c>
      <c r="BK32" s="28">
        <f t="shared" si="41"/>
        <v>254001.73813461195</v>
      </c>
      <c r="BL32" s="28">
        <f t="shared" si="42"/>
        <v>292276.82765930588</v>
      </c>
      <c r="BM32" s="28">
        <f t="shared" si="43"/>
        <v>302318.42447558854</v>
      </c>
      <c r="BN32" s="28">
        <f t="shared" si="44"/>
        <v>299194.72283647902</v>
      </c>
      <c r="BO32" s="28">
        <f t="shared" si="45"/>
        <v>229865.46927230401</v>
      </c>
      <c r="BP32" s="28">
        <f t="shared" si="46"/>
        <v>250531.93773619409</v>
      </c>
      <c r="BQ32" s="28">
        <f t="shared" si="47"/>
        <v>338067.55209694244</v>
      </c>
      <c r="BR32" s="28">
        <f t="shared" si="48"/>
        <v>387432.04984965787</v>
      </c>
      <c r="BS32" s="28">
        <f t="shared" si="49"/>
        <v>479579.36698760459</v>
      </c>
      <c r="BT32" s="28">
        <f t="shared" si="50"/>
        <v>395879.40807284211</v>
      </c>
      <c r="BU32" s="28">
        <f t="shared" si="51"/>
        <v>291552.77033996297</v>
      </c>
      <c r="BV32" s="28">
        <f t="shared" si="52"/>
        <v>268285.39432035288</v>
      </c>
      <c r="BW32" s="28">
        <f t="shared" si="53"/>
        <v>285481.31145715324</v>
      </c>
      <c r="BX32" s="28">
        <f t="shared" si="54"/>
        <v>261855.60423817192</v>
      </c>
      <c r="BY32" s="28">
        <f t="shared" si="55"/>
        <v>250892.03155279387</v>
      </c>
      <c r="BZ32" s="28">
        <f t="shared" si="56"/>
        <v>239350.39700009616</v>
      </c>
      <c r="CA32" s="28">
        <f t="shared" si="57"/>
        <v>213091.62869587613</v>
      </c>
      <c r="CB32" s="28">
        <f t="shared" si="58"/>
        <v>211778.04089431299</v>
      </c>
      <c r="CC32" s="28">
        <f t="shared" si="59"/>
        <v>231032.32808284651</v>
      </c>
      <c r="CD32" s="28">
        <f t="shared" si="60"/>
        <v>225081.20679031336</v>
      </c>
      <c r="CE32" s="28">
        <f t="shared" si="61"/>
        <v>235690.74670977599</v>
      </c>
      <c r="CF32" s="28">
        <f t="shared" si="62"/>
        <v>228168.54553391927</v>
      </c>
      <c r="CG32" s="28">
        <f t="shared" si="63"/>
        <v>191249.11625206488</v>
      </c>
      <c r="CH32" s="28">
        <f t="shared" si="64"/>
        <v>210771.1997503145</v>
      </c>
      <c r="CI32" s="28">
        <f t="shared" si="65"/>
        <v>188192.46462891993</v>
      </c>
      <c r="CJ32" s="28">
        <f t="shared" si="66"/>
        <v>173081.1777572757</v>
      </c>
      <c r="CK32" s="28">
        <f t="shared" si="67"/>
        <v>203514.23823276928</v>
      </c>
      <c r="CL32" s="28">
        <f t="shared" si="68"/>
        <v>197653.93806957069</v>
      </c>
      <c r="CM32" s="28">
        <f t="shared" si="69"/>
        <v>194770.55988864694</v>
      </c>
      <c r="CN32" s="28">
        <f t="shared" si="70"/>
        <v>193526.57348140274</v>
      </c>
      <c r="CO32" s="28">
        <f t="shared" si="71"/>
        <v>227155.42150720939</v>
      </c>
      <c r="CP32" s="28">
        <f t="shared" si="72"/>
        <v>225112.53341462943</v>
      </c>
      <c r="CQ32" s="28">
        <f t="shared" si="73"/>
        <v>185412.7386368548</v>
      </c>
      <c r="CR32" s="28">
        <f t="shared" si="74"/>
        <v>190825.11737675359</v>
      </c>
      <c r="CS32" s="28">
        <f t="shared" si="75"/>
        <v>179359.67626594001</v>
      </c>
      <c r="CT32" s="28">
        <f t="shared" si="76"/>
        <v>227533.31984257943</v>
      </c>
      <c r="CU32" s="28">
        <f t="shared" si="77"/>
        <v>217781.17192691629</v>
      </c>
      <c r="CV32" s="28">
        <f t="shared" si="78"/>
        <v>177744.53052459116</v>
      </c>
      <c r="CW32" s="28">
        <f t="shared" si="79"/>
        <v>178660.76544988374</v>
      </c>
      <c r="CX32" s="28">
        <f t="shared" si="80"/>
        <v>182546.12694529409</v>
      </c>
      <c r="CY32" s="28">
        <f t="shared" si="81"/>
        <v>161125.24219687222</v>
      </c>
      <c r="CZ32" s="28">
        <f t="shared" si="82"/>
        <v>148178.24572760396</v>
      </c>
      <c r="DA32" s="28">
        <f t="shared" si="83"/>
        <v>131791.69579774656</v>
      </c>
      <c r="DB32" s="28">
        <f t="shared" si="84"/>
        <v>109346.16679854749</v>
      </c>
      <c r="DC32" s="28">
        <f t="shared" si="85"/>
        <v>91116.223693631036</v>
      </c>
      <c r="DD32" s="28">
        <f t="shared" si="86"/>
        <v>123722.8624251662</v>
      </c>
      <c r="DE32" s="28">
        <f t="shared" si="87"/>
        <v>131667.39058283574</v>
      </c>
      <c r="DF32" s="28">
        <f t="shared" si="88"/>
        <v>130389.12652741368</v>
      </c>
      <c r="DG32" s="28">
        <f t="shared" si="89"/>
        <v>157934.47384031597</v>
      </c>
      <c r="DH32" s="28">
        <f t="shared" si="90"/>
        <v>182532.1940175051</v>
      </c>
      <c r="DI32" s="28">
        <f t="shared" si="91"/>
        <v>159463.95521565905</v>
      </c>
      <c r="DJ32" s="28">
        <f t="shared" si="92"/>
        <v>165188.98072380759</v>
      </c>
      <c r="DK32" s="28">
        <f t="shared" si="93"/>
        <v>173977.63356592754</v>
      </c>
      <c r="DL32" s="28">
        <f t="shared" si="94"/>
        <v>162846.39576296348</v>
      </c>
      <c r="DM32" s="28">
        <f t="shared" si="95"/>
        <v>188254.94980860548</v>
      </c>
      <c r="DN32" s="28">
        <f t="shared" si="96"/>
        <v>204264.10495799567</v>
      </c>
      <c r="DO32" s="28">
        <f t="shared" si="97"/>
        <v>222942.34391803041</v>
      </c>
      <c r="DP32" s="28">
        <f t="shared" si="98"/>
        <v>206483.98703940259</v>
      </c>
      <c r="DQ32" s="28">
        <f t="shared" si="99"/>
        <v>293251.56939232291</v>
      </c>
      <c r="DR32" s="28">
        <f t="shared" si="100"/>
        <v>283145.22672826669</v>
      </c>
      <c r="DS32" s="28">
        <f t="shared" si="101"/>
        <v>311545.33843578416</v>
      </c>
      <c r="DT32" s="28">
        <f t="shared" si="102"/>
        <v>350360.27861854003</v>
      </c>
      <c r="DU32" s="28">
        <f t="shared" si="103"/>
        <v>386801.81286480796</v>
      </c>
      <c r="DV32" s="28">
        <f t="shared" si="104"/>
        <v>482914.17314109334</v>
      </c>
      <c r="DW32" s="28">
        <f t="shared" si="105"/>
        <v>428752.58644398995</v>
      </c>
      <c r="DX32" s="28">
        <f t="shared" si="106"/>
        <v>399804.83764754725</v>
      </c>
      <c r="DY32" s="28">
        <f t="shared" si="107"/>
        <v>477592.69732403714</v>
      </c>
      <c r="DZ32" s="28">
        <f t="shared" si="108"/>
        <v>498728.36669357307</v>
      </c>
      <c r="EA32" s="28">
        <f t="shared" si="109"/>
        <v>546927.98869355884</v>
      </c>
      <c r="EB32" s="28">
        <f t="shared" si="110"/>
        <v>579889.69524835481</v>
      </c>
      <c r="EC32" s="28">
        <f t="shared" si="111"/>
        <v>657831.48228861904</v>
      </c>
      <c r="ED32" s="28">
        <f t="shared" si="112"/>
        <v>477887.86784233717</v>
      </c>
      <c r="EE32" s="28">
        <f t="shared" si="113"/>
        <v>474216.22421236464</v>
      </c>
      <c r="EF32" s="28">
        <f t="shared" si="114"/>
        <v>470946.16069754458</v>
      </c>
      <c r="EG32" s="28">
        <f t="shared" si="115"/>
        <v>418605.82468892739</v>
      </c>
      <c r="EH32" s="28">
        <f t="shared" si="116"/>
        <v>353458.16720114078</v>
      </c>
      <c r="EI32" s="28">
        <f t="shared" si="117"/>
        <v>390525.37061884895</v>
      </c>
      <c r="EJ32" s="28">
        <f t="shared" si="118"/>
        <v>416742.04427968257</v>
      </c>
      <c r="EK32" s="28">
        <f t="shared" si="119"/>
        <v>362661.48289371212</v>
      </c>
      <c r="EL32" s="28">
        <f t="shared" si="120"/>
        <v>375718.00457837764</v>
      </c>
      <c r="EM32" s="28">
        <f t="shared" si="121"/>
        <v>339211.39143931976</v>
      </c>
    </row>
    <row r="33" spans="2:143">
      <c r="E33" s="25">
        <v>1899</v>
      </c>
      <c r="F33" s="26">
        <v>-0.11837604009190289</v>
      </c>
      <c r="G33" s="27"/>
      <c r="H33" s="25">
        <v>28</v>
      </c>
      <c r="V33" s="28">
        <f t="shared" si="0"/>
        <v>492310.69478843646</v>
      </c>
      <c r="W33" s="28">
        <f t="shared" si="1"/>
        <v>515500.62910144072</v>
      </c>
      <c r="X33" s="28">
        <f t="shared" si="2"/>
        <v>436641.27267222281</v>
      </c>
      <c r="Y33" s="28">
        <f t="shared" si="3"/>
        <v>453665.89646500308</v>
      </c>
      <c r="Z33" s="28">
        <f t="shared" si="4"/>
        <v>416390.02671784622</v>
      </c>
      <c r="AA33" s="28">
        <f t="shared" si="5"/>
        <v>346673.40341314801</v>
      </c>
      <c r="AB33" s="28">
        <f t="shared" si="6"/>
        <v>354169.90726724727</v>
      </c>
      <c r="AC33" s="28">
        <f t="shared" si="7"/>
        <v>320375.62737996358</v>
      </c>
      <c r="AD33" s="28">
        <f t="shared" si="8"/>
        <v>289546.00661806442</v>
      </c>
      <c r="AE33" s="28">
        <f t="shared" si="9"/>
        <v>279526.56540405739</v>
      </c>
      <c r="AF33" s="28">
        <f t="shared" si="10"/>
        <v>220121.12813750518</v>
      </c>
      <c r="AG33" s="28">
        <f t="shared" si="11"/>
        <v>261542.15466680229</v>
      </c>
      <c r="AH33" s="28">
        <f t="shared" si="12"/>
        <v>240410.36384053467</v>
      </c>
      <c r="AI33" s="28">
        <f t="shared" si="13"/>
        <v>239324.50293490686</v>
      </c>
      <c r="AJ33" s="28">
        <f t="shared" si="14"/>
        <v>228148.17504371697</v>
      </c>
      <c r="AK33" s="28">
        <f t="shared" si="15"/>
        <v>186058.38637986578</v>
      </c>
      <c r="AL33" s="28">
        <f t="shared" si="16"/>
        <v>177488.97832612129</v>
      </c>
      <c r="AM33" s="28">
        <f t="shared" si="17"/>
        <v>182489.05931386875</v>
      </c>
      <c r="AN33" s="28">
        <f t="shared" si="18"/>
        <v>185275.36302023573</v>
      </c>
      <c r="AO33" s="28">
        <f t="shared" si="19"/>
        <v>156441.45504209609</v>
      </c>
      <c r="AP33" s="28">
        <f t="shared" si="20"/>
        <v>127985.07510722721</v>
      </c>
      <c r="AQ33" s="28">
        <f t="shared" si="21"/>
        <v>102538.51001194726</v>
      </c>
      <c r="AR33" s="28">
        <f t="shared" si="22"/>
        <v>97934.80654728417</v>
      </c>
      <c r="AS33" s="28">
        <f t="shared" si="23"/>
        <v>87779.516695745493</v>
      </c>
      <c r="AT33" s="28">
        <f t="shared" si="24"/>
        <v>100044.68624698083</v>
      </c>
      <c r="AU33" s="28">
        <f t="shared" si="25"/>
        <v>111445.97005285957</v>
      </c>
      <c r="AV33" s="28">
        <f t="shared" si="26"/>
        <v>106934.23102102637</v>
      </c>
      <c r="AW33" s="28">
        <f t="shared" si="27"/>
        <v>113681.32583935522</v>
      </c>
      <c r="AX33" s="28">
        <f t="shared" si="28"/>
        <v>110191.2943615041</v>
      </c>
      <c r="AY33" s="28">
        <f t="shared" si="29"/>
        <v>138468.91181260627</v>
      </c>
      <c r="AZ33" s="28">
        <f t="shared" si="30"/>
        <v>143652.81894294894</v>
      </c>
      <c r="BA33" s="28">
        <f t="shared" si="31"/>
        <v>161309.40737264705</v>
      </c>
      <c r="BB33" s="28">
        <f t="shared" si="32"/>
        <v>170745.09832458245</v>
      </c>
      <c r="BC33" s="28">
        <f t="shared" si="33"/>
        <v>172411.34350691314</v>
      </c>
      <c r="BD33" s="28">
        <f t="shared" si="34"/>
        <v>147326.90120572713</v>
      </c>
      <c r="BE33" s="28">
        <f t="shared" si="35"/>
        <v>151811.26954643056</v>
      </c>
      <c r="BF33" s="28">
        <f t="shared" si="36"/>
        <v>188400.16434954442</v>
      </c>
      <c r="BG33" s="28">
        <f t="shared" si="37"/>
        <v>194625.69124107511</v>
      </c>
      <c r="BH33" s="28">
        <f t="shared" si="38"/>
        <v>206439.3274945984</v>
      </c>
      <c r="BI33" s="28">
        <f t="shared" si="39"/>
        <v>235322.17503990844</v>
      </c>
      <c r="BJ33" s="28">
        <f t="shared" si="40"/>
        <v>196707.65319711031</v>
      </c>
      <c r="BK33" s="28">
        <f t="shared" si="41"/>
        <v>207241.56449953804</v>
      </c>
      <c r="BL33" s="28">
        <f t="shared" si="42"/>
        <v>225089.94781888524</v>
      </c>
      <c r="BM33" s="28">
        <f t="shared" si="43"/>
        <v>219866.15967588243</v>
      </c>
      <c r="BN33" s="28">
        <f t="shared" si="44"/>
        <v>189273.91340119392</v>
      </c>
      <c r="BO33" s="28">
        <f t="shared" si="45"/>
        <v>172213.94078965127</v>
      </c>
      <c r="BP33" s="28">
        <f t="shared" si="46"/>
        <v>197518.11980491676</v>
      </c>
      <c r="BQ33" s="28">
        <f t="shared" si="47"/>
        <v>266539.93610814033</v>
      </c>
      <c r="BR33" s="28">
        <f t="shared" si="48"/>
        <v>325808.56938104855</v>
      </c>
      <c r="BS33" s="28">
        <f t="shared" si="49"/>
        <v>290697.5991867999</v>
      </c>
      <c r="BT33" s="28">
        <f t="shared" si="50"/>
        <v>268994.36327991355</v>
      </c>
      <c r="BU33" s="28">
        <f t="shared" si="51"/>
        <v>224857.57004614073</v>
      </c>
      <c r="BV33" s="28">
        <f t="shared" si="52"/>
        <v>217929.41642164061</v>
      </c>
      <c r="BW33" s="28">
        <f t="shared" si="53"/>
        <v>219122.44201277432</v>
      </c>
      <c r="BX33" s="28">
        <f t="shared" si="54"/>
        <v>201712.4056057081</v>
      </c>
      <c r="BY33" s="28">
        <f t="shared" si="55"/>
        <v>195967.57650807989</v>
      </c>
      <c r="BZ33" s="28">
        <f t="shared" si="56"/>
        <v>183617.06912390006</v>
      </c>
      <c r="CA33" s="28">
        <f t="shared" si="57"/>
        <v>185965.25911839621</v>
      </c>
      <c r="CB33" s="28">
        <f t="shared" si="58"/>
        <v>172022.18999997946</v>
      </c>
      <c r="CC33" s="28">
        <f t="shared" si="59"/>
        <v>168071.94321665997</v>
      </c>
      <c r="CD33" s="28">
        <f t="shared" si="60"/>
        <v>164492.37173828969</v>
      </c>
      <c r="CE33" s="28">
        <f t="shared" si="61"/>
        <v>191169.38775008058</v>
      </c>
      <c r="CF33" s="28">
        <f t="shared" si="62"/>
        <v>169959.02127401941</v>
      </c>
      <c r="CG33" s="28">
        <f t="shared" si="63"/>
        <v>152807.02541831689</v>
      </c>
      <c r="CH33" s="28">
        <f t="shared" si="64"/>
        <v>167004.0396305006</v>
      </c>
      <c r="CI33" s="28">
        <f t="shared" si="65"/>
        <v>141502.75774037535</v>
      </c>
      <c r="CJ33" s="28">
        <f t="shared" si="66"/>
        <v>136199.6223136562</v>
      </c>
      <c r="CK33" s="28">
        <f t="shared" si="67"/>
        <v>161267.05138263342</v>
      </c>
      <c r="CL33" s="28">
        <f t="shared" si="68"/>
        <v>149997.8479754611</v>
      </c>
      <c r="CM33" s="28">
        <f t="shared" si="69"/>
        <v>140745.45598865501</v>
      </c>
      <c r="CN33" s="28">
        <f t="shared" si="70"/>
        <v>143701.04917413724</v>
      </c>
      <c r="CO33" s="28">
        <f t="shared" si="71"/>
        <v>168653.06747987657</v>
      </c>
      <c r="CP33" s="28">
        <f t="shared" si="72"/>
        <v>146178.4707145592</v>
      </c>
      <c r="CQ33" s="28">
        <f t="shared" si="73"/>
        <v>150450.74358051151</v>
      </c>
      <c r="CR33" s="28">
        <f t="shared" si="74"/>
        <v>150831.40269766076</v>
      </c>
      <c r="CS33" s="28">
        <f t="shared" si="75"/>
        <v>137919.590304121</v>
      </c>
      <c r="CT33" s="28">
        <f t="shared" si="76"/>
        <v>147979.17366304417</v>
      </c>
      <c r="CU33" s="28">
        <f t="shared" si="77"/>
        <v>137083.94256088926</v>
      </c>
      <c r="CV33" s="28">
        <f t="shared" si="78"/>
        <v>145126.93264786885</v>
      </c>
      <c r="CW33" s="28">
        <f t="shared" si="79"/>
        <v>140114.08631990317</v>
      </c>
      <c r="CX33" s="28">
        <f t="shared" si="80"/>
        <v>124117.87138140466</v>
      </c>
      <c r="CY33" s="28">
        <f t="shared" si="81"/>
        <v>115739.55349134705</v>
      </c>
      <c r="CZ33" s="28">
        <f t="shared" si="82"/>
        <v>101103.6757011985</v>
      </c>
      <c r="DA33" s="28">
        <f t="shared" si="83"/>
        <v>95426.499702232468</v>
      </c>
      <c r="DB33" s="28">
        <f t="shared" si="84"/>
        <v>74011.508833101747</v>
      </c>
      <c r="DC33" s="28">
        <f t="shared" si="85"/>
        <v>90006.199914448633</v>
      </c>
      <c r="DD33" s="28">
        <f t="shared" si="86"/>
        <v>96224.29907148733</v>
      </c>
      <c r="DE33" s="28">
        <f t="shared" si="87"/>
        <v>105758.96523509792</v>
      </c>
      <c r="DF33" s="28">
        <f t="shared" si="88"/>
        <v>117642.80890039225</v>
      </c>
      <c r="DG33" s="28">
        <f t="shared" si="89"/>
        <v>145842.25097350177</v>
      </c>
      <c r="DH33" s="28">
        <f t="shared" si="90"/>
        <v>126350.87112480399</v>
      </c>
      <c r="DI33" s="28">
        <f t="shared" si="91"/>
        <v>124206.33507739526</v>
      </c>
      <c r="DJ33" s="28">
        <f t="shared" si="92"/>
        <v>136905.05397376703</v>
      </c>
      <c r="DK33" s="28">
        <f t="shared" si="93"/>
        <v>129041.37961563953</v>
      </c>
      <c r="DL33" s="28">
        <f t="shared" si="94"/>
        <v>142865.03784245401</v>
      </c>
      <c r="DM33" s="28">
        <f t="shared" si="95"/>
        <v>147605.69878149929</v>
      </c>
      <c r="DN33" s="28">
        <f t="shared" si="96"/>
        <v>165543.40910418154</v>
      </c>
      <c r="DO33" s="28">
        <f t="shared" si="97"/>
        <v>153305.42220215101</v>
      </c>
      <c r="DP33" s="28">
        <f t="shared" si="98"/>
        <v>190425.05229799158</v>
      </c>
      <c r="DQ33" s="28">
        <f t="shared" si="99"/>
        <v>229754.49376201979</v>
      </c>
      <c r="DR33" s="28">
        <f t="shared" si="100"/>
        <v>246250.70874402203</v>
      </c>
      <c r="DS33" s="28">
        <f t="shared" si="101"/>
        <v>269411.42564429814</v>
      </c>
      <c r="DT33" s="28">
        <f t="shared" si="102"/>
        <v>251561.45341131883</v>
      </c>
      <c r="DU33" s="28">
        <f t="shared" si="103"/>
        <v>303973.83844976505</v>
      </c>
      <c r="DV33" s="28">
        <f t="shared" si="104"/>
        <v>350072.92517981463</v>
      </c>
      <c r="DW33" s="28">
        <f t="shared" si="105"/>
        <v>313545.55877002008</v>
      </c>
      <c r="DX33" s="28">
        <f t="shared" si="106"/>
        <v>324727.72756733163</v>
      </c>
      <c r="DY33" s="28">
        <f t="shared" si="107"/>
        <v>358246.77553659858</v>
      </c>
      <c r="DZ33" s="28">
        <f t="shared" si="108"/>
        <v>373175.08875380916</v>
      </c>
      <c r="EA33" s="28">
        <f t="shared" si="109"/>
        <v>419881.11235678446</v>
      </c>
      <c r="EB33" s="28">
        <f t="shared" si="110"/>
        <v>445256.58271857473</v>
      </c>
      <c r="EC33" s="28">
        <f t="shared" si="111"/>
        <v>472065.99687815597</v>
      </c>
      <c r="ED33" s="28">
        <f t="shared" si="112"/>
        <v>368817.23303776677</v>
      </c>
      <c r="EE33" s="28">
        <f t="shared" si="113"/>
        <v>378277.25161363761</v>
      </c>
      <c r="EF33" s="28">
        <f t="shared" si="114"/>
        <v>377684.59955222491</v>
      </c>
      <c r="EG33" s="28">
        <f t="shared" si="115"/>
        <v>326395.7100442989</v>
      </c>
      <c r="EH33" s="28">
        <f t="shared" si="116"/>
        <v>270326.12542473676</v>
      </c>
      <c r="EI33" s="28">
        <f t="shared" si="117"/>
        <v>324600.01335498068</v>
      </c>
      <c r="EJ33" s="28">
        <f t="shared" si="118"/>
        <v>300565.99218796613</v>
      </c>
      <c r="EK33" s="28">
        <f t="shared" si="119"/>
        <v>278674.72768479015</v>
      </c>
      <c r="EL33" s="28">
        <f t="shared" si="120"/>
        <v>297589.93465909781</v>
      </c>
      <c r="EM33" s="28">
        <f t="shared" si="121"/>
        <v>245567.16904704174</v>
      </c>
    </row>
    <row r="34" spans="2:143">
      <c r="E34" s="25">
        <v>1900</v>
      </c>
      <c r="F34" s="26">
        <v>0.12388816566900446</v>
      </c>
      <c r="G34" s="27"/>
      <c r="H34" s="25">
        <v>29</v>
      </c>
      <c r="N34" s="25" t="s">
        <v>35</v>
      </c>
      <c r="O34" s="25" t="s">
        <v>39</v>
      </c>
      <c r="V34" s="28">
        <f t="shared" si="0"/>
        <v>362998.40753469133</v>
      </c>
      <c r="W34" s="28">
        <f t="shared" si="1"/>
        <v>298574.10415993456</v>
      </c>
      <c r="X34" s="28">
        <f t="shared" si="2"/>
        <v>322394.36041542742</v>
      </c>
      <c r="Y34" s="28">
        <f t="shared" si="3"/>
        <v>315369.25101902598</v>
      </c>
      <c r="Z34" s="28">
        <f t="shared" si="4"/>
        <v>260376.23969361131</v>
      </c>
      <c r="AA34" s="28">
        <f t="shared" si="5"/>
        <v>227896.04204548805</v>
      </c>
      <c r="AB34" s="28">
        <f t="shared" si="6"/>
        <v>257144.08162776261</v>
      </c>
      <c r="AC34" s="28">
        <f t="shared" si="7"/>
        <v>231567.68305731044</v>
      </c>
      <c r="AD34" s="28">
        <f t="shared" si="8"/>
        <v>184315.9683392903</v>
      </c>
      <c r="AE34" s="28">
        <f t="shared" si="9"/>
        <v>174387.00339876671</v>
      </c>
      <c r="AF34" s="28">
        <f t="shared" si="10"/>
        <v>163708.81770813404</v>
      </c>
      <c r="AG34" s="28">
        <f t="shared" si="11"/>
        <v>166749.37105342487</v>
      </c>
      <c r="AH34" s="28">
        <f t="shared" si="12"/>
        <v>171101.47379213062</v>
      </c>
      <c r="AI34" s="28">
        <f t="shared" si="13"/>
        <v>164759.1707755833</v>
      </c>
      <c r="AJ34" s="28">
        <f t="shared" si="14"/>
        <v>143806.11038636731</v>
      </c>
      <c r="AK34" s="28">
        <f t="shared" si="15"/>
        <v>123145.5147327192</v>
      </c>
      <c r="AL34" s="28">
        <f t="shared" si="16"/>
        <v>115945.45105576038</v>
      </c>
      <c r="AM34" s="28">
        <f t="shared" si="17"/>
        <v>133577.011139624</v>
      </c>
      <c r="AN34" s="28">
        <f t="shared" si="18"/>
        <v>113214.15869000372</v>
      </c>
      <c r="AO34" s="28">
        <f t="shared" si="19"/>
        <v>81251.832368432457</v>
      </c>
      <c r="AP34" s="28">
        <f t="shared" si="20"/>
        <v>78271.550310820574</v>
      </c>
      <c r="AQ34" s="28">
        <f t="shared" si="21"/>
        <v>61925.12309048295</v>
      </c>
      <c r="AR34" s="28">
        <f t="shared" si="22"/>
        <v>63928.345665590146</v>
      </c>
      <c r="AS34" s="28">
        <f t="shared" si="23"/>
        <v>71994.124669513578</v>
      </c>
      <c r="AT34" s="28">
        <f t="shared" si="24"/>
        <v>74538.795923520156</v>
      </c>
      <c r="AU34" s="28">
        <f t="shared" si="25"/>
        <v>75627.61502884372</v>
      </c>
      <c r="AV34" s="28">
        <f t="shared" si="26"/>
        <v>79546.229744325086</v>
      </c>
      <c r="AW34" s="28">
        <f t="shared" si="27"/>
        <v>81248.010252146807</v>
      </c>
      <c r="AX34" s="28">
        <f t="shared" si="28"/>
        <v>80200.156827188519</v>
      </c>
      <c r="AY34" s="28">
        <f t="shared" si="29"/>
        <v>106066.14991192397</v>
      </c>
      <c r="AZ34" s="28">
        <f t="shared" si="30"/>
        <v>112135.44456798071</v>
      </c>
      <c r="BA34" s="28">
        <f t="shared" si="31"/>
        <v>106770.00839406814</v>
      </c>
      <c r="BB34" s="28">
        <f t="shared" si="32"/>
        <v>113339.70936946811</v>
      </c>
      <c r="BC34" s="28">
        <f t="shared" si="33"/>
        <v>106966.28915178939</v>
      </c>
      <c r="BD34" s="28">
        <f t="shared" si="34"/>
        <v>109729.27072621108</v>
      </c>
      <c r="BE34" s="28">
        <f t="shared" si="35"/>
        <v>119929.67588454133</v>
      </c>
      <c r="BF34" s="28">
        <f t="shared" si="36"/>
        <v>121420.27013026092</v>
      </c>
      <c r="BG34" s="28">
        <f t="shared" si="37"/>
        <v>153533.36828026504</v>
      </c>
      <c r="BH34" s="28">
        <f t="shared" si="38"/>
        <v>150032.50521056226</v>
      </c>
      <c r="BI34" s="28">
        <f t="shared" si="39"/>
        <v>139997.9968856156</v>
      </c>
      <c r="BJ34" s="28">
        <f t="shared" si="40"/>
        <v>142672.17898062628</v>
      </c>
      <c r="BK34" s="28">
        <f t="shared" si="41"/>
        <v>141878.45191705687</v>
      </c>
      <c r="BL34" s="28">
        <f t="shared" si="42"/>
        <v>145521.69312225495</v>
      </c>
      <c r="BM34" s="28">
        <f t="shared" si="43"/>
        <v>123644.01141611964</v>
      </c>
      <c r="BN34" s="28">
        <f t="shared" si="44"/>
        <v>126055.90479642285</v>
      </c>
      <c r="BO34" s="28">
        <f t="shared" si="45"/>
        <v>120695.2041286928</v>
      </c>
      <c r="BP34" s="28">
        <f t="shared" si="46"/>
        <v>138434.26732590643</v>
      </c>
      <c r="BQ34" s="28">
        <f t="shared" si="47"/>
        <v>199254.02871108041</v>
      </c>
      <c r="BR34" s="28">
        <f t="shared" si="48"/>
        <v>175558.28156321985</v>
      </c>
      <c r="BS34" s="28">
        <f t="shared" si="49"/>
        <v>175589.91786593251</v>
      </c>
      <c r="BT34" s="28">
        <f t="shared" si="50"/>
        <v>184421.42928283359</v>
      </c>
      <c r="BU34" s="28">
        <f t="shared" si="51"/>
        <v>162369.40616998283</v>
      </c>
      <c r="BV34" s="28">
        <f t="shared" si="52"/>
        <v>148697.23580728975</v>
      </c>
      <c r="BW34" s="28">
        <f t="shared" si="53"/>
        <v>150049.81291198655</v>
      </c>
      <c r="BX34" s="28">
        <f t="shared" si="54"/>
        <v>140057.96948318864</v>
      </c>
      <c r="BY34" s="28">
        <f t="shared" si="55"/>
        <v>133641.38995929732</v>
      </c>
      <c r="BZ34" s="28">
        <f t="shared" si="56"/>
        <v>142447.99640482094</v>
      </c>
      <c r="CA34" s="28">
        <f t="shared" si="57"/>
        <v>134280.5862992928</v>
      </c>
      <c r="CB34" s="28">
        <f t="shared" si="58"/>
        <v>111246.10201185972</v>
      </c>
      <c r="CC34" s="28">
        <f t="shared" si="59"/>
        <v>109189.18193991939</v>
      </c>
      <c r="CD34" s="28">
        <f t="shared" si="60"/>
        <v>118604.02912657392</v>
      </c>
      <c r="CE34" s="28">
        <f t="shared" si="61"/>
        <v>126585.70366383153</v>
      </c>
      <c r="CF34" s="28">
        <f t="shared" si="62"/>
        <v>120716.31497485549</v>
      </c>
      <c r="CG34" s="28">
        <f t="shared" si="63"/>
        <v>107630.88065654988</v>
      </c>
      <c r="CH34" s="28">
        <f t="shared" si="64"/>
        <v>111626.552888723</v>
      </c>
      <c r="CI34" s="28">
        <f t="shared" si="65"/>
        <v>98984.872661847461</v>
      </c>
      <c r="CJ34" s="28">
        <f t="shared" si="66"/>
        <v>95941.082277475332</v>
      </c>
      <c r="CK34" s="28">
        <f t="shared" si="67"/>
        <v>108793.52920559446</v>
      </c>
      <c r="CL34" s="28">
        <f t="shared" si="68"/>
        <v>96354.934678536229</v>
      </c>
      <c r="CM34" s="28">
        <f t="shared" si="69"/>
        <v>92903.393429594813</v>
      </c>
      <c r="CN34" s="28">
        <f t="shared" si="70"/>
        <v>94843.798752777569</v>
      </c>
      <c r="CO34" s="28">
        <f t="shared" si="71"/>
        <v>97354.458713088155</v>
      </c>
      <c r="CP34" s="28">
        <f t="shared" si="72"/>
        <v>105442.58568441433</v>
      </c>
      <c r="CQ34" s="28">
        <f t="shared" si="73"/>
        <v>105713.00872452745</v>
      </c>
      <c r="CR34" s="28">
        <f t="shared" si="74"/>
        <v>103102.87609256495</v>
      </c>
      <c r="CS34" s="28">
        <f t="shared" si="75"/>
        <v>79736.91264407993</v>
      </c>
      <c r="CT34" s="28">
        <f t="shared" si="76"/>
        <v>82802.741688751339</v>
      </c>
      <c r="CU34" s="28">
        <f t="shared" si="77"/>
        <v>99498.428219860216</v>
      </c>
      <c r="CV34" s="28">
        <f t="shared" si="78"/>
        <v>101176.22896638107</v>
      </c>
      <c r="CW34" s="28">
        <f t="shared" si="79"/>
        <v>84687.898915820202</v>
      </c>
      <c r="CX34" s="28">
        <f t="shared" si="80"/>
        <v>79255.680926014131</v>
      </c>
      <c r="CY34" s="28">
        <f t="shared" si="81"/>
        <v>70200.816273423872</v>
      </c>
      <c r="CZ34" s="28">
        <f t="shared" si="82"/>
        <v>65076.735072197029</v>
      </c>
      <c r="DA34" s="28">
        <f t="shared" si="83"/>
        <v>57417.271686539374</v>
      </c>
      <c r="DB34" s="28">
        <f t="shared" si="84"/>
        <v>64991.092166246075</v>
      </c>
      <c r="DC34" s="28">
        <f t="shared" si="85"/>
        <v>62227.891590774758</v>
      </c>
      <c r="DD34" s="28">
        <f t="shared" si="86"/>
        <v>68707.094568107874</v>
      </c>
      <c r="DE34" s="28">
        <f t="shared" si="87"/>
        <v>84824.06196655384</v>
      </c>
      <c r="DF34" s="28">
        <f t="shared" si="88"/>
        <v>96571.653969687657</v>
      </c>
      <c r="DG34" s="28">
        <f t="shared" si="89"/>
        <v>89742.877087165194</v>
      </c>
      <c r="DH34" s="28">
        <f t="shared" si="90"/>
        <v>87485.75002298363</v>
      </c>
      <c r="DI34" s="28">
        <f t="shared" si="91"/>
        <v>91508.20113063381</v>
      </c>
      <c r="DJ34" s="28">
        <f t="shared" si="92"/>
        <v>90267.813386357753</v>
      </c>
      <c r="DK34" s="28">
        <f t="shared" si="93"/>
        <v>100636.30219658247</v>
      </c>
      <c r="DL34" s="28">
        <f t="shared" si="94"/>
        <v>99577.345549622609</v>
      </c>
      <c r="DM34" s="28">
        <f t="shared" si="95"/>
        <v>106341.02146122193</v>
      </c>
      <c r="DN34" s="28">
        <f t="shared" si="96"/>
        <v>101193.9877823453</v>
      </c>
      <c r="DO34" s="28">
        <f t="shared" si="97"/>
        <v>125682.00052424063</v>
      </c>
      <c r="DP34" s="28">
        <f t="shared" si="98"/>
        <v>132625.06701676146</v>
      </c>
      <c r="DQ34" s="28">
        <f t="shared" si="99"/>
        <v>177627.46681959371</v>
      </c>
      <c r="DR34" s="28">
        <f t="shared" si="100"/>
        <v>189299.77819871833</v>
      </c>
      <c r="DS34" s="28">
        <f t="shared" si="101"/>
        <v>171958.28519026953</v>
      </c>
      <c r="DT34" s="28">
        <f t="shared" si="102"/>
        <v>175739.61283606256</v>
      </c>
      <c r="DU34" s="28">
        <f t="shared" si="103"/>
        <v>195885.65930158916</v>
      </c>
      <c r="DV34" s="28">
        <f t="shared" si="104"/>
        <v>227578.00578341068</v>
      </c>
      <c r="DW34" s="28">
        <f t="shared" si="105"/>
        <v>226386.14567705747</v>
      </c>
      <c r="DX34" s="28">
        <f t="shared" si="106"/>
        <v>216531.881343413</v>
      </c>
      <c r="DY34" s="28">
        <f t="shared" si="107"/>
        <v>238291.59680738792</v>
      </c>
      <c r="DZ34" s="28">
        <f t="shared" si="108"/>
        <v>254675.2249864449</v>
      </c>
      <c r="EA34" s="28">
        <f t="shared" si="109"/>
        <v>286595.36334132479</v>
      </c>
      <c r="EB34" s="28">
        <f t="shared" si="110"/>
        <v>284037.88969843159</v>
      </c>
      <c r="EC34" s="28">
        <f t="shared" si="111"/>
        <v>323866.31704685377</v>
      </c>
      <c r="ED34" s="28">
        <f t="shared" si="112"/>
        <v>261530.82595470082</v>
      </c>
      <c r="EE34" s="28">
        <f t="shared" si="113"/>
        <v>269678.36345655355</v>
      </c>
      <c r="EF34" s="28">
        <f t="shared" si="114"/>
        <v>261785.9381743159</v>
      </c>
      <c r="EG34" s="28">
        <f t="shared" si="115"/>
        <v>221907.66513903771</v>
      </c>
      <c r="EH34" s="28">
        <f t="shared" si="116"/>
        <v>199740.05411025195</v>
      </c>
      <c r="EI34" s="28">
        <f t="shared" si="117"/>
        <v>208112.86082858226</v>
      </c>
      <c r="EJ34" s="28">
        <f t="shared" si="118"/>
        <v>205311.77427555702</v>
      </c>
      <c r="EK34" s="28">
        <f t="shared" si="119"/>
        <v>196214.76276992052</v>
      </c>
      <c r="EL34" s="28">
        <f t="shared" si="120"/>
        <v>191511.99334187977</v>
      </c>
      <c r="EM34" s="28">
        <f t="shared" si="121"/>
        <v>184212.92709438663</v>
      </c>
    </row>
    <row r="35" spans="2:143">
      <c r="E35" s="25">
        <v>1901</v>
      </c>
      <c r="F35" s="26">
        <v>5.8141285797282685E-2</v>
      </c>
      <c r="G35" s="27"/>
      <c r="H35" s="25">
        <v>30</v>
      </c>
      <c r="N35" s="31">
        <f>AVERAGE(F5:F154)</f>
        <v>4.9993407890953315E-2</v>
      </c>
      <c r="O35" s="31">
        <v>0.02</v>
      </c>
      <c r="V35" s="28">
        <f t="shared" si="0"/>
        <v>157695.50478591924</v>
      </c>
      <c r="W35" s="28">
        <f t="shared" si="1"/>
        <v>165350.85521558221</v>
      </c>
      <c r="X35" s="28">
        <f t="shared" si="2"/>
        <v>168097.90668829944</v>
      </c>
      <c r="Y35" s="28">
        <f t="shared" si="3"/>
        <v>147914.9374171489</v>
      </c>
      <c r="Z35" s="28">
        <f t="shared" si="4"/>
        <v>128383.51583542778</v>
      </c>
      <c r="AA35" s="28">
        <f t="shared" si="5"/>
        <v>124106.15297956939</v>
      </c>
      <c r="AB35" s="28">
        <f t="shared" si="6"/>
        <v>139407.67023915204</v>
      </c>
      <c r="AC35" s="28">
        <f t="shared" si="7"/>
        <v>110564.31728557129</v>
      </c>
      <c r="AD35" s="28">
        <f t="shared" si="8"/>
        <v>86247.32706204211</v>
      </c>
      <c r="AE35" s="28">
        <f t="shared" si="9"/>
        <v>97278.331415083536</v>
      </c>
      <c r="AF35" s="28">
        <f t="shared" si="10"/>
        <v>78286.384205249487</v>
      </c>
      <c r="AG35" s="28">
        <f t="shared" si="11"/>
        <v>89013.61210338847</v>
      </c>
      <c r="AH35" s="28">
        <f t="shared" si="12"/>
        <v>88350.261212063589</v>
      </c>
      <c r="AI35" s="28">
        <f t="shared" si="13"/>
        <v>77893.56728888581</v>
      </c>
      <c r="AJ35" s="28">
        <f t="shared" si="14"/>
        <v>71390.158073054045</v>
      </c>
      <c r="AK35" s="28">
        <f t="shared" si="15"/>
        <v>60338.231763282281</v>
      </c>
      <c r="AL35" s="28">
        <f t="shared" si="16"/>
        <v>63656.133978181999</v>
      </c>
      <c r="AM35" s="28">
        <f t="shared" si="17"/>
        <v>61221.849855939574</v>
      </c>
      <c r="AN35" s="28">
        <f t="shared" si="18"/>
        <v>44103.56707232639</v>
      </c>
      <c r="AO35" s="28">
        <f t="shared" si="19"/>
        <v>37270.861178539351</v>
      </c>
      <c r="AP35" s="28">
        <f t="shared" si="20"/>
        <v>35454.834915511339</v>
      </c>
      <c r="AQ35" s="28">
        <f t="shared" si="21"/>
        <v>30319.003992062044</v>
      </c>
      <c r="AR35" s="28">
        <f t="shared" si="22"/>
        <v>39326.834624468727</v>
      </c>
      <c r="AS35" s="28">
        <f t="shared" si="23"/>
        <v>40232.503504025255</v>
      </c>
      <c r="AT35" s="28">
        <f t="shared" si="24"/>
        <v>37939.36560206319</v>
      </c>
      <c r="AU35" s="28">
        <f t="shared" si="25"/>
        <v>42196.352323491876</v>
      </c>
      <c r="AV35" s="28">
        <f t="shared" si="26"/>
        <v>42641.734296621871</v>
      </c>
      <c r="AW35" s="28">
        <f t="shared" si="27"/>
        <v>44353.952040041615</v>
      </c>
      <c r="AX35" s="28">
        <f t="shared" si="28"/>
        <v>46077.7642652918</v>
      </c>
      <c r="AY35" s="28">
        <f t="shared" si="29"/>
        <v>62100.803120430945</v>
      </c>
      <c r="AZ35" s="28">
        <f t="shared" si="30"/>
        <v>55670.374894300279</v>
      </c>
      <c r="BA35" s="28">
        <f t="shared" si="31"/>
        <v>53158.752681475977</v>
      </c>
      <c r="BB35" s="28">
        <f t="shared" si="32"/>
        <v>52741.787397095795</v>
      </c>
      <c r="BC35" s="28">
        <f t="shared" si="33"/>
        <v>59755.656732140902</v>
      </c>
      <c r="BD35" s="28">
        <f t="shared" si="34"/>
        <v>65018.477585662753</v>
      </c>
      <c r="BE35" s="28">
        <f t="shared" si="35"/>
        <v>57973.328118757687</v>
      </c>
      <c r="BF35" s="28">
        <f t="shared" si="36"/>
        <v>71843.165561376081</v>
      </c>
      <c r="BG35" s="28">
        <f t="shared" si="37"/>
        <v>83692.657597507277</v>
      </c>
      <c r="BH35" s="28">
        <f t="shared" si="38"/>
        <v>66947.749825500505</v>
      </c>
      <c r="BI35" s="28">
        <f t="shared" si="39"/>
        <v>76160.802991321616</v>
      </c>
      <c r="BJ35" s="28">
        <f t="shared" si="40"/>
        <v>73260.6096804509</v>
      </c>
      <c r="BK35" s="28">
        <f t="shared" si="41"/>
        <v>68798.621295870194</v>
      </c>
      <c r="BL35" s="28">
        <f t="shared" si="42"/>
        <v>61381.018484316563</v>
      </c>
      <c r="BM35" s="28">
        <f t="shared" si="43"/>
        <v>61764.250328119575</v>
      </c>
      <c r="BN35" s="28">
        <f t="shared" si="44"/>
        <v>66263.833678521813</v>
      </c>
      <c r="BO35" s="28">
        <f t="shared" si="45"/>
        <v>63448.057841964837</v>
      </c>
      <c r="BP35" s="28">
        <f t="shared" si="46"/>
        <v>77621.15199524333</v>
      </c>
      <c r="BQ35" s="28">
        <f t="shared" si="47"/>
        <v>80529.978834395224</v>
      </c>
      <c r="BR35" s="28">
        <f t="shared" si="48"/>
        <v>79537.348194113874</v>
      </c>
      <c r="BS35" s="28">
        <f t="shared" si="49"/>
        <v>90294.11281876557</v>
      </c>
      <c r="BT35" s="28">
        <f t="shared" si="50"/>
        <v>99884.874511262882</v>
      </c>
      <c r="BU35" s="28">
        <f t="shared" si="51"/>
        <v>83096.531670020806</v>
      </c>
      <c r="BV35" s="28">
        <f t="shared" si="52"/>
        <v>76373.580228342747</v>
      </c>
      <c r="BW35" s="28">
        <f t="shared" si="53"/>
        <v>78145.204285121334</v>
      </c>
      <c r="BX35" s="28">
        <f t="shared" si="54"/>
        <v>71640.109908315761</v>
      </c>
      <c r="BY35" s="28">
        <f t="shared" si="55"/>
        <v>77763.524068240193</v>
      </c>
      <c r="BZ35" s="28">
        <f t="shared" si="56"/>
        <v>77148.841669177695</v>
      </c>
      <c r="CA35" s="28">
        <f t="shared" si="57"/>
        <v>65133.61977115777</v>
      </c>
      <c r="CB35" s="28">
        <f t="shared" si="58"/>
        <v>54207.683542131024</v>
      </c>
      <c r="CC35" s="28">
        <f t="shared" si="59"/>
        <v>59050.686107433103</v>
      </c>
      <c r="CD35" s="28">
        <f t="shared" si="60"/>
        <v>58905.711928250959</v>
      </c>
      <c r="CE35" s="28">
        <f t="shared" si="61"/>
        <v>67436.972309755016</v>
      </c>
      <c r="CF35" s="28">
        <f t="shared" si="62"/>
        <v>63775.107181327607</v>
      </c>
      <c r="CG35" s="28">
        <f t="shared" si="63"/>
        <v>53959.645347611149</v>
      </c>
      <c r="CH35" s="28">
        <f t="shared" si="64"/>
        <v>58568.364137945486</v>
      </c>
      <c r="CI35" s="28">
        <f t="shared" si="65"/>
        <v>52298.495359820299</v>
      </c>
      <c r="CJ35" s="28">
        <f t="shared" si="66"/>
        <v>48546.026513837489</v>
      </c>
      <c r="CK35" s="28">
        <f t="shared" si="67"/>
        <v>52418.387123706561</v>
      </c>
      <c r="CL35" s="28">
        <f t="shared" si="68"/>
        <v>47704.880465582115</v>
      </c>
      <c r="CM35" s="28">
        <f t="shared" si="69"/>
        <v>45990.93452519978</v>
      </c>
      <c r="CN35" s="28">
        <f t="shared" si="70"/>
        <v>41064.089494742264</v>
      </c>
      <c r="CO35" s="28">
        <f t="shared" si="71"/>
        <v>52672.039534033662</v>
      </c>
      <c r="CP35" s="28">
        <f t="shared" si="72"/>
        <v>55570.179271578221</v>
      </c>
      <c r="CQ35" s="28">
        <f t="shared" si="73"/>
        <v>54199.976653743848</v>
      </c>
      <c r="CR35" s="28">
        <f t="shared" si="74"/>
        <v>44709.096494198107</v>
      </c>
      <c r="CS35" s="28">
        <f t="shared" si="75"/>
        <v>33465.336077564752</v>
      </c>
      <c r="CT35" s="28">
        <f t="shared" si="76"/>
        <v>45078.141911751612</v>
      </c>
      <c r="CU35" s="28">
        <f t="shared" si="77"/>
        <v>52028.145715307779</v>
      </c>
      <c r="CV35" s="28">
        <f t="shared" si="78"/>
        <v>45867.989358526283</v>
      </c>
      <c r="CW35" s="28">
        <f t="shared" si="79"/>
        <v>40561.041365162811</v>
      </c>
      <c r="CX35" s="28">
        <f t="shared" si="80"/>
        <v>36056.404442527251</v>
      </c>
      <c r="CY35" s="28">
        <f t="shared" si="81"/>
        <v>33891.643433160963</v>
      </c>
      <c r="CZ35" s="28">
        <f t="shared" si="82"/>
        <v>29369.122438641676</v>
      </c>
      <c r="DA35" s="28">
        <f t="shared" si="83"/>
        <v>37817.149024193423</v>
      </c>
      <c r="DB35" s="28">
        <f t="shared" si="84"/>
        <v>33702.192216871088</v>
      </c>
      <c r="DC35" s="28">
        <f t="shared" si="85"/>
        <v>33326.796497638526</v>
      </c>
      <c r="DD35" s="28">
        <f t="shared" si="86"/>
        <v>41332.827170437544</v>
      </c>
      <c r="DE35" s="28">
        <f t="shared" si="87"/>
        <v>52226.991027165153</v>
      </c>
      <c r="DF35" s="28">
        <f t="shared" si="88"/>
        <v>44571.572350778937</v>
      </c>
      <c r="DG35" s="28">
        <f t="shared" si="89"/>
        <v>46606.954269226866</v>
      </c>
      <c r="DH35" s="28">
        <f t="shared" si="90"/>
        <v>48344.296595636231</v>
      </c>
      <c r="DI35" s="28">
        <f t="shared" si="91"/>
        <v>45254.848486978335</v>
      </c>
      <c r="DJ35" s="28">
        <f t="shared" si="92"/>
        <v>52801.985190937572</v>
      </c>
      <c r="DK35" s="28">
        <f t="shared" si="93"/>
        <v>52611.527439762234</v>
      </c>
      <c r="DL35" s="28">
        <f t="shared" si="94"/>
        <v>53808.378275685347</v>
      </c>
      <c r="DM35" s="28">
        <f t="shared" si="95"/>
        <v>48756.811778230658</v>
      </c>
      <c r="DN35" s="28">
        <f t="shared" si="96"/>
        <v>62224.574503496631</v>
      </c>
      <c r="DO35" s="28">
        <f t="shared" si="97"/>
        <v>65654.76833944222</v>
      </c>
      <c r="DP35" s="28">
        <f t="shared" si="98"/>
        <v>76906.558890762928</v>
      </c>
      <c r="DQ35" s="28">
        <f t="shared" si="99"/>
        <v>102417.55265109644</v>
      </c>
      <c r="DR35" s="28">
        <f t="shared" si="100"/>
        <v>90625.174574687131</v>
      </c>
      <c r="DS35" s="28">
        <f t="shared" si="101"/>
        <v>90103.224075984166</v>
      </c>
      <c r="DT35" s="28">
        <f t="shared" si="102"/>
        <v>84943.031421176071</v>
      </c>
      <c r="DU35" s="28">
        <f t="shared" si="103"/>
        <v>95513.786461724289</v>
      </c>
      <c r="DV35" s="28">
        <f t="shared" si="104"/>
        <v>123245.51812601653</v>
      </c>
      <c r="DW35" s="28">
        <f t="shared" si="105"/>
        <v>113225.42954800307</v>
      </c>
      <c r="DX35" s="28">
        <f t="shared" si="106"/>
        <v>108028.89708628423</v>
      </c>
      <c r="DY35" s="28">
        <f t="shared" si="107"/>
        <v>121976.01390046593</v>
      </c>
      <c r="DZ35" s="28">
        <f t="shared" si="108"/>
        <v>130383.06164619752</v>
      </c>
      <c r="EA35" s="28">
        <f t="shared" si="109"/>
        <v>137128.19010070513</v>
      </c>
      <c r="EB35" s="28">
        <f t="shared" si="110"/>
        <v>146160.82857489106</v>
      </c>
      <c r="EC35" s="28">
        <f t="shared" si="111"/>
        <v>172253.92166914744</v>
      </c>
      <c r="ED35" s="28">
        <f t="shared" si="112"/>
        <v>139846.11950657985</v>
      </c>
      <c r="EE35" s="28">
        <f t="shared" si="113"/>
        <v>140202.19011842922</v>
      </c>
      <c r="EF35" s="28">
        <f t="shared" si="114"/>
        <v>133495.25589231693</v>
      </c>
      <c r="EG35" s="28">
        <f t="shared" si="115"/>
        <v>122981.87297249305</v>
      </c>
      <c r="EH35" s="28">
        <f t="shared" si="116"/>
        <v>96052.175273505243</v>
      </c>
      <c r="EI35" s="28">
        <f t="shared" si="117"/>
        <v>106626.36172562878</v>
      </c>
      <c r="EJ35" s="28">
        <f t="shared" si="118"/>
        <v>108427.54031713025</v>
      </c>
      <c r="EK35" s="28">
        <f t="shared" si="119"/>
        <v>94711.142116688585</v>
      </c>
      <c r="EL35" s="28">
        <f>(EL34-EL66)*(1+$F153)</f>
        <v>107755.00018799705</v>
      </c>
      <c r="EM35" s="28">
        <f t="shared" si="121"/>
        <v>99369.284780612637</v>
      </c>
    </row>
    <row r="36" spans="2:143">
      <c r="E36" s="25">
        <v>1902</v>
      </c>
      <c r="F36" s="26">
        <v>-4.8165421175964174E-2</v>
      </c>
      <c r="G36" s="27"/>
      <c r="N36" s="50" t="s">
        <v>33</v>
      </c>
      <c r="O36" s="50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</row>
    <row r="37" spans="2:143">
      <c r="B37" s="38" t="s">
        <v>25</v>
      </c>
      <c r="C37" s="39" t="s">
        <v>40</v>
      </c>
      <c r="D37" s="35"/>
      <c r="E37" s="25">
        <v>1903</v>
      </c>
      <c r="F37" s="26">
        <v>6.3733931192068438E-4</v>
      </c>
      <c r="G37" s="27"/>
      <c r="H37" s="25" t="s">
        <v>1</v>
      </c>
      <c r="J37" s="36" t="s">
        <v>29</v>
      </c>
      <c r="K37" s="36" t="s">
        <v>30</v>
      </c>
      <c r="L37" s="36" t="s">
        <v>31</v>
      </c>
      <c r="N37" s="37" t="s">
        <v>34</v>
      </c>
      <c r="O37" s="37" t="s">
        <v>26</v>
      </c>
      <c r="Q37" s="36" t="s">
        <v>32</v>
      </c>
      <c r="R37" s="36" t="s">
        <v>36</v>
      </c>
      <c r="S37" s="36" t="s">
        <v>37</v>
      </c>
      <c r="T37" s="36" t="s">
        <v>38</v>
      </c>
      <c r="V37" s="25" t="s">
        <v>28</v>
      </c>
    </row>
    <row r="38" spans="2:143">
      <c r="B38" s="23">
        <v>30</v>
      </c>
      <c r="C38" s="24">
        <f t="shared" ref="C38:C67" si="122">PMT($O$32,B38,-1,0,1)</f>
        <v>4.918164352740511E-2</v>
      </c>
      <c r="D38" s="24"/>
      <c r="E38" s="25">
        <v>1904</v>
      </c>
      <c r="F38" s="26">
        <v>0.10516041695517779</v>
      </c>
      <c r="G38" s="27"/>
      <c r="H38" s="25">
        <v>1</v>
      </c>
      <c r="J38" s="27">
        <f>PERCENTILE($V38:$EM38,0.05)</f>
        <v>49181.643527405111</v>
      </c>
      <c r="K38" s="27">
        <f>PERCENTILE($V38:$EM38,0.5)</f>
        <v>49181.643527405111</v>
      </c>
      <c r="L38" s="27">
        <f>PERCENTILE($V38:$EM38,0.95)</f>
        <v>49181.643527405111</v>
      </c>
      <c r="M38" s="27"/>
      <c r="N38" s="27">
        <v>1000000</v>
      </c>
      <c r="O38" s="27">
        <f t="shared" ref="O38:O67" si="123">C38*N38</f>
        <v>49181.643527405111</v>
      </c>
      <c r="P38" s="27"/>
      <c r="Q38" s="27">
        <f t="shared" ref="Q38:Q67" si="124">J38</f>
        <v>49181.643527405111</v>
      </c>
      <c r="R38" s="27">
        <f t="shared" ref="R38:R67" si="125">O38-J38</f>
        <v>0</v>
      </c>
      <c r="S38" s="27">
        <v>1000</v>
      </c>
      <c r="T38" s="27">
        <f t="shared" ref="T38:T67" si="126">L38-O38</f>
        <v>0</v>
      </c>
      <c r="U38" s="27"/>
      <c r="V38" s="27">
        <f>$C38*V6</f>
        <v>49181.643527405111</v>
      </c>
      <c r="W38" s="27">
        <f t="shared" ref="W38:CH53" si="127">$C38*W6</f>
        <v>49181.643527405111</v>
      </c>
      <c r="X38" s="27">
        <f t="shared" si="127"/>
        <v>49181.643527405111</v>
      </c>
      <c r="Y38" s="27">
        <f t="shared" si="127"/>
        <v>49181.643527405111</v>
      </c>
      <c r="Z38" s="27">
        <f t="shared" si="127"/>
        <v>49181.643527405111</v>
      </c>
      <c r="AA38" s="27">
        <f t="shared" si="127"/>
        <v>49181.643527405111</v>
      </c>
      <c r="AB38" s="27">
        <f t="shared" si="127"/>
        <v>49181.643527405111</v>
      </c>
      <c r="AC38" s="27">
        <f t="shared" si="127"/>
        <v>49181.643527405111</v>
      </c>
      <c r="AD38" s="27">
        <f t="shared" si="127"/>
        <v>49181.643527405111</v>
      </c>
      <c r="AE38" s="27">
        <f t="shared" si="127"/>
        <v>49181.643527405111</v>
      </c>
      <c r="AF38" s="27">
        <f t="shared" si="127"/>
        <v>49181.643527405111</v>
      </c>
      <c r="AG38" s="27">
        <f t="shared" si="127"/>
        <v>49181.643527405111</v>
      </c>
      <c r="AH38" s="27">
        <f t="shared" si="127"/>
        <v>49181.643527405111</v>
      </c>
      <c r="AI38" s="27">
        <f t="shared" si="127"/>
        <v>49181.643527405111</v>
      </c>
      <c r="AJ38" s="27">
        <f t="shared" si="127"/>
        <v>49181.643527405111</v>
      </c>
      <c r="AK38" s="27">
        <f t="shared" si="127"/>
        <v>49181.643527405111</v>
      </c>
      <c r="AL38" s="27">
        <f t="shared" si="127"/>
        <v>49181.643527405111</v>
      </c>
      <c r="AM38" s="27">
        <f t="shared" si="127"/>
        <v>49181.643527405111</v>
      </c>
      <c r="AN38" s="27">
        <f t="shared" si="127"/>
        <v>49181.643527405111</v>
      </c>
      <c r="AO38" s="27">
        <f t="shared" si="127"/>
        <v>49181.643527405111</v>
      </c>
      <c r="AP38" s="27">
        <f t="shared" si="127"/>
        <v>49181.643527405111</v>
      </c>
      <c r="AQ38" s="27">
        <f t="shared" si="127"/>
        <v>49181.643527405111</v>
      </c>
      <c r="AR38" s="27">
        <f t="shared" si="127"/>
        <v>49181.643527405111</v>
      </c>
      <c r="AS38" s="27">
        <f t="shared" si="127"/>
        <v>49181.643527405111</v>
      </c>
      <c r="AT38" s="27">
        <f t="shared" si="127"/>
        <v>49181.643527405111</v>
      </c>
      <c r="AU38" s="27">
        <f t="shared" si="127"/>
        <v>49181.643527405111</v>
      </c>
      <c r="AV38" s="27">
        <f t="shared" si="127"/>
        <v>49181.643527405111</v>
      </c>
      <c r="AW38" s="27">
        <f t="shared" si="127"/>
        <v>49181.643527405111</v>
      </c>
      <c r="AX38" s="27">
        <f t="shared" si="127"/>
        <v>49181.643527405111</v>
      </c>
      <c r="AY38" s="27">
        <f t="shared" si="127"/>
        <v>49181.643527405111</v>
      </c>
      <c r="AZ38" s="27">
        <f t="shared" si="127"/>
        <v>49181.643527405111</v>
      </c>
      <c r="BA38" s="27">
        <f t="shared" si="127"/>
        <v>49181.643527405111</v>
      </c>
      <c r="BB38" s="27">
        <f t="shared" si="127"/>
        <v>49181.643527405111</v>
      </c>
      <c r="BC38" s="27">
        <f t="shared" si="127"/>
        <v>49181.643527405111</v>
      </c>
      <c r="BD38" s="27">
        <f t="shared" si="127"/>
        <v>49181.643527405111</v>
      </c>
      <c r="BE38" s="27">
        <f t="shared" si="127"/>
        <v>49181.643527405111</v>
      </c>
      <c r="BF38" s="27">
        <f t="shared" si="127"/>
        <v>49181.643527405111</v>
      </c>
      <c r="BG38" s="27">
        <f t="shared" si="127"/>
        <v>49181.643527405111</v>
      </c>
      <c r="BH38" s="27">
        <f t="shared" si="127"/>
        <v>49181.643527405111</v>
      </c>
      <c r="BI38" s="27">
        <f t="shared" si="127"/>
        <v>49181.643527405111</v>
      </c>
      <c r="BJ38" s="27">
        <f t="shared" si="127"/>
        <v>49181.643527405111</v>
      </c>
      <c r="BK38" s="27">
        <f t="shared" si="127"/>
        <v>49181.643527405111</v>
      </c>
      <c r="BL38" s="27">
        <f t="shared" si="127"/>
        <v>49181.643527405111</v>
      </c>
      <c r="BM38" s="27">
        <f t="shared" si="127"/>
        <v>49181.643527405111</v>
      </c>
      <c r="BN38" s="27">
        <f t="shared" si="127"/>
        <v>49181.643527405111</v>
      </c>
      <c r="BO38" s="27">
        <f t="shared" si="127"/>
        <v>49181.643527405111</v>
      </c>
      <c r="BP38" s="27">
        <f t="shared" si="127"/>
        <v>49181.643527405111</v>
      </c>
      <c r="BQ38" s="27">
        <f t="shared" si="127"/>
        <v>49181.643527405111</v>
      </c>
      <c r="BR38" s="27">
        <f t="shared" si="127"/>
        <v>49181.643527405111</v>
      </c>
      <c r="BS38" s="27">
        <f t="shared" si="127"/>
        <v>49181.643527405111</v>
      </c>
      <c r="BT38" s="27">
        <f t="shared" si="127"/>
        <v>49181.643527405111</v>
      </c>
      <c r="BU38" s="27">
        <f t="shared" si="127"/>
        <v>49181.643527405111</v>
      </c>
      <c r="BV38" s="27">
        <f t="shared" si="127"/>
        <v>49181.643527405111</v>
      </c>
      <c r="BW38" s="27">
        <f t="shared" si="127"/>
        <v>49181.643527405111</v>
      </c>
      <c r="BX38" s="27">
        <f t="shared" si="127"/>
        <v>49181.643527405111</v>
      </c>
      <c r="BY38" s="27">
        <f t="shared" si="127"/>
        <v>49181.643527405111</v>
      </c>
      <c r="BZ38" s="27">
        <f t="shared" si="127"/>
        <v>49181.643527405111</v>
      </c>
      <c r="CA38" s="27">
        <f t="shared" si="127"/>
        <v>49181.643527405111</v>
      </c>
      <c r="CB38" s="27">
        <f t="shared" si="127"/>
        <v>49181.643527405111</v>
      </c>
      <c r="CC38" s="27">
        <f t="shared" si="127"/>
        <v>49181.643527405111</v>
      </c>
      <c r="CD38" s="27">
        <f t="shared" si="127"/>
        <v>49181.643527405111</v>
      </c>
      <c r="CE38" s="27">
        <f t="shared" si="127"/>
        <v>49181.643527405111</v>
      </c>
      <c r="CF38" s="27">
        <f t="shared" si="127"/>
        <v>49181.643527405111</v>
      </c>
      <c r="CG38" s="27">
        <f t="shared" si="127"/>
        <v>49181.643527405111</v>
      </c>
      <c r="CH38" s="27">
        <f t="shared" si="127"/>
        <v>49181.643527405111</v>
      </c>
      <c r="CI38" s="27">
        <f t="shared" ref="CI38:EM42" si="128">$C38*CI6</f>
        <v>49181.643527405111</v>
      </c>
      <c r="CJ38" s="27">
        <f t="shared" si="128"/>
        <v>49181.643527405111</v>
      </c>
      <c r="CK38" s="27">
        <f t="shared" si="128"/>
        <v>49181.643527405111</v>
      </c>
      <c r="CL38" s="27">
        <f t="shared" si="128"/>
        <v>49181.643527405111</v>
      </c>
      <c r="CM38" s="27">
        <f t="shared" si="128"/>
        <v>49181.643527405111</v>
      </c>
      <c r="CN38" s="27">
        <f t="shared" si="128"/>
        <v>49181.643527405111</v>
      </c>
      <c r="CO38" s="27">
        <f t="shared" si="128"/>
        <v>49181.643527405111</v>
      </c>
      <c r="CP38" s="27">
        <f t="shared" si="128"/>
        <v>49181.643527405111</v>
      </c>
      <c r="CQ38" s="27">
        <f t="shared" si="128"/>
        <v>49181.643527405111</v>
      </c>
      <c r="CR38" s="27">
        <f t="shared" si="128"/>
        <v>49181.643527405111</v>
      </c>
      <c r="CS38" s="27">
        <f t="shared" si="128"/>
        <v>49181.643527405111</v>
      </c>
      <c r="CT38" s="27">
        <f t="shared" si="128"/>
        <v>49181.643527405111</v>
      </c>
      <c r="CU38" s="27">
        <f t="shared" si="128"/>
        <v>49181.643527405111</v>
      </c>
      <c r="CV38" s="27">
        <f t="shared" si="128"/>
        <v>49181.643527405111</v>
      </c>
      <c r="CW38" s="27">
        <f t="shared" si="128"/>
        <v>49181.643527405111</v>
      </c>
      <c r="CX38" s="27">
        <f t="shared" si="128"/>
        <v>49181.643527405111</v>
      </c>
      <c r="CY38" s="27">
        <f t="shared" si="128"/>
        <v>49181.643527405111</v>
      </c>
      <c r="CZ38" s="27">
        <f t="shared" si="128"/>
        <v>49181.643527405111</v>
      </c>
      <c r="DA38" s="27">
        <f t="shared" si="128"/>
        <v>49181.643527405111</v>
      </c>
      <c r="DB38" s="27">
        <f t="shared" si="128"/>
        <v>49181.643527405111</v>
      </c>
      <c r="DC38" s="27">
        <f t="shared" si="128"/>
        <v>49181.643527405111</v>
      </c>
      <c r="DD38" s="27">
        <f t="shared" si="128"/>
        <v>49181.643527405111</v>
      </c>
      <c r="DE38" s="27">
        <f t="shared" si="128"/>
        <v>49181.643527405111</v>
      </c>
      <c r="DF38" s="27">
        <f t="shared" si="128"/>
        <v>49181.643527405111</v>
      </c>
      <c r="DG38" s="27">
        <f t="shared" si="128"/>
        <v>49181.643527405111</v>
      </c>
      <c r="DH38" s="27">
        <f t="shared" si="128"/>
        <v>49181.643527405111</v>
      </c>
      <c r="DI38" s="27">
        <f t="shared" si="128"/>
        <v>49181.643527405111</v>
      </c>
      <c r="DJ38" s="27">
        <f t="shared" si="128"/>
        <v>49181.643527405111</v>
      </c>
      <c r="DK38" s="27">
        <f t="shared" si="128"/>
        <v>49181.643527405111</v>
      </c>
      <c r="DL38" s="27">
        <f t="shared" si="128"/>
        <v>49181.643527405111</v>
      </c>
      <c r="DM38" s="27">
        <f t="shared" si="128"/>
        <v>49181.643527405111</v>
      </c>
      <c r="DN38" s="27">
        <f t="shared" si="128"/>
        <v>49181.643527405111</v>
      </c>
      <c r="DO38" s="27">
        <f t="shared" si="128"/>
        <v>49181.643527405111</v>
      </c>
      <c r="DP38" s="27">
        <f t="shared" si="128"/>
        <v>49181.643527405111</v>
      </c>
      <c r="DQ38" s="27">
        <f t="shared" si="128"/>
        <v>49181.643527405111</v>
      </c>
      <c r="DR38" s="27">
        <f t="shared" si="128"/>
        <v>49181.643527405111</v>
      </c>
      <c r="DS38" s="27">
        <f t="shared" si="128"/>
        <v>49181.643527405111</v>
      </c>
      <c r="DT38" s="27">
        <f t="shared" si="128"/>
        <v>49181.643527405111</v>
      </c>
      <c r="DU38" s="27">
        <f t="shared" si="128"/>
        <v>49181.643527405111</v>
      </c>
      <c r="DV38" s="27">
        <f t="shared" si="128"/>
        <v>49181.643527405111</v>
      </c>
      <c r="DW38" s="27">
        <f t="shared" si="128"/>
        <v>49181.643527405111</v>
      </c>
      <c r="DX38" s="27">
        <f t="shared" si="128"/>
        <v>49181.643527405111</v>
      </c>
      <c r="DY38" s="27">
        <f t="shared" si="128"/>
        <v>49181.643527405111</v>
      </c>
      <c r="DZ38" s="27">
        <f t="shared" si="128"/>
        <v>49181.643527405111</v>
      </c>
      <c r="EA38" s="27">
        <f t="shared" si="128"/>
        <v>49181.643527405111</v>
      </c>
      <c r="EB38" s="27">
        <f t="shared" si="128"/>
        <v>49181.643527405111</v>
      </c>
      <c r="EC38" s="27">
        <f t="shared" si="128"/>
        <v>49181.643527405111</v>
      </c>
      <c r="ED38" s="27">
        <f t="shared" si="128"/>
        <v>49181.643527405111</v>
      </c>
      <c r="EE38" s="27">
        <f t="shared" si="128"/>
        <v>49181.643527405111</v>
      </c>
      <c r="EF38" s="27">
        <f t="shared" si="128"/>
        <v>49181.643527405111</v>
      </c>
      <c r="EG38" s="27">
        <f t="shared" si="128"/>
        <v>49181.643527405111</v>
      </c>
      <c r="EH38" s="27">
        <f t="shared" si="128"/>
        <v>49181.643527405111</v>
      </c>
      <c r="EI38" s="27">
        <f t="shared" si="128"/>
        <v>49181.643527405111</v>
      </c>
      <c r="EJ38" s="27">
        <f t="shared" si="128"/>
        <v>49181.643527405111</v>
      </c>
      <c r="EK38" s="27">
        <f t="shared" si="128"/>
        <v>49181.643527405111</v>
      </c>
      <c r="EL38" s="27">
        <f t="shared" si="128"/>
        <v>49181.643527405111</v>
      </c>
      <c r="EM38" s="27">
        <f t="shared" si="128"/>
        <v>49181.643527405111</v>
      </c>
    </row>
    <row r="39" spans="2:143">
      <c r="B39" s="23">
        <f t="shared" ref="B39:B67" si="129">B38-1</f>
        <v>29</v>
      </c>
      <c r="C39" s="24">
        <f t="shared" si="122"/>
        <v>5.0248034589438349E-2</v>
      </c>
      <c r="D39" s="24"/>
      <c r="E39" s="25">
        <v>1905</v>
      </c>
      <c r="F39" s="26">
        <v>0.10021845850597627</v>
      </c>
      <c r="G39" s="27"/>
      <c r="H39" s="25">
        <v>2</v>
      </c>
      <c r="J39" s="27">
        <f t="shared" ref="J39:J67" si="130">PERCENTILE($V39:$EM39,0.05)</f>
        <v>42178.320946848326</v>
      </c>
      <c r="K39" s="27">
        <f t="shared" ref="K39:K67" si="131">PERCENTILE($V39:$EM39,0.5)</f>
        <v>50449.422865858083</v>
      </c>
      <c r="L39" s="27">
        <f t="shared" ref="L39:L67" si="132">PERCENTILE($V39:$EM39,0.95)</f>
        <v>57606.045616137802</v>
      </c>
      <c r="M39" s="27"/>
      <c r="N39" s="27">
        <f t="shared" ref="N39:N67" si="133">(N38-O38)*(1+$N$35)</f>
        <v>998353.00639793533</v>
      </c>
      <c r="O39" s="27">
        <f t="shared" si="123"/>
        <v>50165.276397953217</v>
      </c>
      <c r="P39" s="30"/>
      <c r="Q39" s="27">
        <f t="shared" si="124"/>
        <v>42178.320946848326</v>
      </c>
      <c r="R39" s="27">
        <f t="shared" si="125"/>
        <v>7986.9554511048918</v>
      </c>
      <c r="S39" s="27">
        <v>1000</v>
      </c>
      <c r="T39" s="27">
        <f t="shared" si="126"/>
        <v>7440.769218184585</v>
      </c>
      <c r="U39" s="27"/>
      <c r="V39" s="27">
        <f>$C39*V7</f>
        <v>51209.743830264146</v>
      </c>
      <c r="W39" s="27">
        <f t="shared" si="127"/>
        <v>49728.394365594031</v>
      </c>
      <c r="X39" s="27">
        <f t="shared" si="127"/>
        <v>51680.699849828925</v>
      </c>
      <c r="Y39" s="27">
        <f t="shared" si="127"/>
        <v>55080.2764090735</v>
      </c>
      <c r="Z39" s="27">
        <f t="shared" si="127"/>
        <v>54620.781517370087</v>
      </c>
      <c r="AA39" s="27">
        <f t="shared" si="127"/>
        <v>46795.297011531198</v>
      </c>
      <c r="AB39" s="27">
        <f t="shared" si="127"/>
        <v>58370.598540184925</v>
      </c>
      <c r="AC39" s="27">
        <f t="shared" si="127"/>
        <v>58161.748475700624</v>
      </c>
      <c r="AD39" s="27">
        <f t="shared" si="127"/>
        <v>47953.129711638772</v>
      </c>
      <c r="AE39" s="27">
        <f t="shared" si="127"/>
        <v>57614.191022418709</v>
      </c>
      <c r="AF39" s="27">
        <f t="shared" si="127"/>
        <v>45520.545514043937</v>
      </c>
      <c r="AG39" s="27">
        <f t="shared" si="127"/>
        <v>50441.512667942654</v>
      </c>
      <c r="AH39" s="27">
        <f t="shared" si="127"/>
        <v>51992.855258169046</v>
      </c>
      <c r="AI39" s="27">
        <f t="shared" si="127"/>
        <v>52518.181707188203</v>
      </c>
      <c r="AJ39" s="27">
        <f t="shared" si="127"/>
        <v>56208.91119786146</v>
      </c>
      <c r="AK39" s="27">
        <f t="shared" si="127"/>
        <v>50457.33306377352</v>
      </c>
      <c r="AL39" s="27">
        <f t="shared" si="127"/>
        <v>46205.530946444589</v>
      </c>
      <c r="AM39" s="27">
        <f t="shared" si="127"/>
        <v>52431.361093245694</v>
      </c>
      <c r="AN39" s="27">
        <f t="shared" si="127"/>
        <v>52629.104465973185</v>
      </c>
      <c r="AO39" s="27">
        <f t="shared" si="127"/>
        <v>46169.047980725139</v>
      </c>
      <c r="AP39" s="27">
        <f t="shared" si="127"/>
        <v>55512.912926822813</v>
      </c>
      <c r="AQ39" s="27">
        <f t="shared" si="127"/>
        <v>45984.015399006094</v>
      </c>
      <c r="AR39" s="27">
        <f t="shared" si="127"/>
        <v>52963.583755143831</v>
      </c>
      <c r="AS39" s="27">
        <f t="shared" si="127"/>
        <v>52333.539956329958</v>
      </c>
      <c r="AT39" s="27">
        <f t="shared" si="127"/>
        <v>48640.170364270933</v>
      </c>
      <c r="AU39" s="27">
        <f t="shared" si="127"/>
        <v>51432.867425303237</v>
      </c>
      <c r="AV39" s="27">
        <f t="shared" si="127"/>
        <v>50887.082625707852</v>
      </c>
      <c r="AW39" s="27">
        <f t="shared" si="127"/>
        <v>53621.941266112866</v>
      </c>
      <c r="AX39" s="27">
        <f t="shared" si="127"/>
        <v>42121.130757080791</v>
      </c>
      <c r="AY39" s="27">
        <f t="shared" si="127"/>
        <v>53695.728037398869</v>
      </c>
      <c r="AZ39" s="27">
        <f t="shared" si="127"/>
        <v>50554.555553570775</v>
      </c>
      <c r="BA39" s="27">
        <f t="shared" si="127"/>
        <v>45475.566201646194</v>
      </c>
      <c r="BB39" s="27">
        <f t="shared" si="127"/>
        <v>47807.203667614092</v>
      </c>
      <c r="BC39" s="27">
        <f t="shared" si="127"/>
        <v>52800.977000411309</v>
      </c>
      <c r="BD39" s="27">
        <f t="shared" si="127"/>
        <v>52564.866268964557</v>
      </c>
      <c r="BE39" s="27">
        <f t="shared" si="127"/>
        <v>46293.761068343389</v>
      </c>
      <c r="BF39" s="27">
        <f t="shared" si="127"/>
        <v>45369.930068193971</v>
      </c>
      <c r="BG39" s="27">
        <f t="shared" si="127"/>
        <v>54086.319001209828</v>
      </c>
      <c r="BH39" s="27">
        <f t="shared" si="127"/>
        <v>46365.995679037158</v>
      </c>
      <c r="BI39" s="27">
        <f t="shared" si="127"/>
        <v>51758.019255282496</v>
      </c>
      <c r="BJ39" s="27">
        <f t="shared" si="127"/>
        <v>50065.6103582016</v>
      </c>
      <c r="BK39" s="27">
        <f t="shared" si="127"/>
        <v>45839.241605326504</v>
      </c>
      <c r="BL39" s="27">
        <f t="shared" si="127"/>
        <v>48133.387958475345</v>
      </c>
      <c r="BM39" s="27">
        <f t="shared" si="127"/>
        <v>47507.197106185457</v>
      </c>
      <c r="BN39" s="27">
        <f t="shared" si="127"/>
        <v>53231.900568287376</v>
      </c>
      <c r="BO39" s="27">
        <f t="shared" si="127"/>
        <v>44438.578049473748</v>
      </c>
      <c r="BP39" s="27">
        <f t="shared" si="127"/>
        <v>37770.992809113595</v>
      </c>
      <c r="BQ39" s="27">
        <f t="shared" si="127"/>
        <v>44475.587275863072</v>
      </c>
      <c r="BR39" s="27">
        <f t="shared" si="127"/>
        <v>43919.456717717891</v>
      </c>
      <c r="BS39" s="27">
        <f t="shared" si="127"/>
        <v>47471.557339080566</v>
      </c>
      <c r="BT39" s="27">
        <f t="shared" si="127"/>
        <v>59645.949103051142</v>
      </c>
      <c r="BU39" s="27">
        <f t="shared" si="127"/>
        <v>54183.297215809063</v>
      </c>
      <c r="BV39" s="27">
        <f t="shared" si="127"/>
        <v>49350.677505185187</v>
      </c>
      <c r="BW39" s="27">
        <f t="shared" si="127"/>
        <v>54097.840941595256</v>
      </c>
      <c r="BX39" s="27">
        <f t="shared" si="127"/>
        <v>51975.74070027261</v>
      </c>
      <c r="BY39" s="27">
        <f t="shared" si="127"/>
        <v>52930.380517311336</v>
      </c>
      <c r="BZ39" s="27">
        <f t="shared" si="127"/>
        <v>55705.953031574616</v>
      </c>
      <c r="CA39" s="27">
        <f t="shared" si="127"/>
        <v>56768.293559019898</v>
      </c>
      <c r="CB39" s="27">
        <f t="shared" si="127"/>
        <v>48135.630456620151</v>
      </c>
      <c r="CC39" s="27">
        <f t="shared" si="127"/>
        <v>48273.738423653987</v>
      </c>
      <c r="CD39" s="27">
        <f t="shared" si="127"/>
        <v>45118.866101716514</v>
      </c>
      <c r="CE39" s="27">
        <f t="shared" si="127"/>
        <v>54164.847129219626</v>
      </c>
      <c r="CF39" s="27">
        <f t="shared" si="127"/>
        <v>57451.282896800636</v>
      </c>
      <c r="CG39" s="27">
        <f t="shared" si="127"/>
        <v>46869.1417099756</v>
      </c>
      <c r="CH39" s="27">
        <f t="shared" si="127"/>
        <v>57369.318768084733</v>
      </c>
      <c r="CI39" s="27">
        <f t="shared" si="128"/>
        <v>52853.044444099512</v>
      </c>
      <c r="CJ39" s="27">
        <f t="shared" si="128"/>
        <v>43264.934552431485</v>
      </c>
      <c r="CK39" s="27">
        <f t="shared" si="128"/>
        <v>52746.678889311253</v>
      </c>
      <c r="CL39" s="27">
        <f t="shared" si="128"/>
        <v>49787.080723486899</v>
      </c>
      <c r="CM39" s="27">
        <f t="shared" si="128"/>
        <v>47016.32953922353</v>
      </c>
      <c r="CN39" s="27">
        <f t="shared" si="128"/>
        <v>40897.030831234057</v>
      </c>
      <c r="CO39" s="27">
        <f t="shared" si="128"/>
        <v>48433.908338737943</v>
      </c>
      <c r="CP39" s="27">
        <f t="shared" si="128"/>
        <v>50968.140807236872</v>
      </c>
      <c r="CQ39" s="27">
        <f t="shared" si="128"/>
        <v>50969.8959266397</v>
      </c>
      <c r="CR39" s="27">
        <f t="shared" si="128"/>
        <v>54365.314535274149</v>
      </c>
      <c r="CS39" s="27">
        <f t="shared" si="128"/>
        <v>39186.448194667442</v>
      </c>
      <c r="CT39" s="27">
        <f t="shared" si="128"/>
        <v>43927.371179031434</v>
      </c>
      <c r="CU39" s="27">
        <f t="shared" si="128"/>
        <v>49859.197846653762</v>
      </c>
      <c r="CV39" s="27">
        <f t="shared" si="128"/>
        <v>52513.839492344225</v>
      </c>
      <c r="CW39" s="27">
        <f t="shared" si="128"/>
        <v>49620.841222274001</v>
      </c>
      <c r="CX39" s="27">
        <f t="shared" si="128"/>
        <v>49799.580244583049</v>
      </c>
      <c r="CY39" s="27">
        <f t="shared" si="128"/>
        <v>50495.456199926259</v>
      </c>
      <c r="CZ39" s="27">
        <f t="shared" si="128"/>
        <v>49594.537583112709</v>
      </c>
      <c r="DA39" s="27">
        <f t="shared" si="128"/>
        <v>56418.349554222266</v>
      </c>
      <c r="DB39" s="27">
        <f t="shared" si="128"/>
        <v>52511.991900417859</v>
      </c>
      <c r="DC39" s="27">
        <f t="shared" si="128"/>
        <v>47030.263646824613</v>
      </c>
      <c r="DD39" s="27">
        <f t="shared" si="128"/>
        <v>47245.61145666302</v>
      </c>
      <c r="DE39" s="27">
        <f t="shared" si="128"/>
        <v>52436.1459287978</v>
      </c>
      <c r="DF39" s="27">
        <f t="shared" si="128"/>
        <v>48155.222516975256</v>
      </c>
      <c r="DG39" s="27">
        <f t="shared" si="128"/>
        <v>51653.390212057588</v>
      </c>
      <c r="DH39" s="27">
        <f t="shared" si="128"/>
        <v>51223.66578468887</v>
      </c>
      <c r="DI39" s="27">
        <f t="shared" si="128"/>
        <v>48609.104506284333</v>
      </c>
      <c r="DJ39" s="27">
        <f t="shared" si="128"/>
        <v>50872.257236293131</v>
      </c>
      <c r="DK39" s="27">
        <f t="shared" si="128"/>
        <v>51227.810364006109</v>
      </c>
      <c r="DL39" s="27">
        <f t="shared" si="128"/>
        <v>49060.786152014909</v>
      </c>
      <c r="DM39" s="27">
        <f t="shared" si="128"/>
        <v>46716.039418895547</v>
      </c>
      <c r="DN39" s="27">
        <f t="shared" si="128"/>
        <v>48003.651951989123</v>
      </c>
      <c r="DO39" s="27">
        <f t="shared" si="128"/>
        <v>47998.325274218507</v>
      </c>
      <c r="DP39" s="27">
        <f t="shared" si="128"/>
        <v>41979.637592601888</v>
      </c>
      <c r="DQ39" s="27">
        <f t="shared" si="128"/>
        <v>52457.756917833583</v>
      </c>
      <c r="DR39" s="27">
        <f t="shared" si="128"/>
        <v>51098.856110703156</v>
      </c>
      <c r="DS39" s="27">
        <f t="shared" si="128"/>
        <v>49711.411372931369</v>
      </c>
      <c r="DT39" s="27">
        <f t="shared" si="128"/>
        <v>42044.630569521876</v>
      </c>
      <c r="DU39" s="27">
        <f t="shared" si="128"/>
        <v>40693.139977041632</v>
      </c>
      <c r="DV39" s="27">
        <f t="shared" si="128"/>
        <v>52784.537069716047</v>
      </c>
      <c r="DW39" s="27">
        <f t="shared" si="128"/>
        <v>50699.952830071132</v>
      </c>
      <c r="DX39" s="27">
        <f t="shared" si="128"/>
        <v>43955.845914033867</v>
      </c>
      <c r="DY39" s="27">
        <f t="shared" si="128"/>
        <v>46437.963505294822</v>
      </c>
      <c r="DZ39" s="27">
        <f t="shared" si="128"/>
        <v>44110.039083597323</v>
      </c>
      <c r="EA39" s="27">
        <f t="shared" si="128"/>
        <v>46809.703930983393</v>
      </c>
      <c r="EB39" s="27">
        <f t="shared" si="128"/>
        <v>43757.312585192267</v>
      </c>
      <c r="EC39" s="27">
        <f t="shared" si="128"/>
        <v>63860.403813048957</v>
      </c>
      <c r="ED39" s="27">
        <f t="shared" si="128"/>
        <v>50279.360298117441</v>
      </c>
      <c r="EE39" s="27">
        <f t="shared" si="128"/>
        <v>51927.081077972201</v>
      </c>
      <c r="EF39" s="27">
        <f t="shared" si="128"/>
        <v>58328.251238670797</v>
      </c>
      <c r="EG39" s="27">
        <f t="shared" si="128"/>
        <v>59698.217967168152</v>
      </c>
      <c r="EH39" s="27">
        <f t="shared" si="128"/>
        <v>44750.069381668422</v>
      </c>
      <c r="EI39" s="27">
        <f t="shared" si="128"/>
        <v>50354.253514098542</v>
      </c>
      <c r="EJ39" s="27">
        <f t="shared" si="128"/>
        <v>53578.845812515057</v>
      </c>
      <c r="EK39" s="27">
        <f t="shared" si="128"/>
        <v>47950.211240491095</v>
      </c>
      <c r="EL39" s="27">
        <f t="shared" si="128"/>
        <v>56715.629420880607</v>
      </c>
      <c r="EM39" s="27">
        <f t="shared" si="128"/>
        <v>50688.760050052835</v>
      </c>
    </row>
    <row r="40" spans="2:143">
      <c r="B40" s="23">
        <f t="shared" si="129"/>
        <v>28</v>
      </c>
      <c r="C40" s="24">
        <f t="shared" si="122"/>
        <v>5.1395190209427143E-2</v>
      </c>
      <c r="D40" s="24"/>
      <c r="E40" s="25">
        <v>1906</v>
      </c>
      <c r="F40" s="26">
        <v>-3.1040045256828873E-2</v>
      </c>
      <c r="G40" s="27"/>
      <c r="H40" s="25">
        <v>3</v>
      </c>
      <c r="J40" s="27">
        <f t="shared" si="130"/>
        <v>40309.968583597256</v>
      </c>
      <c r="K40" s="27">
        <f t="shared" si="131"/>
        <v>51380.680933854426</v>
      </c>
      <c r="L40" s="27">
        <f t="shared" si="132"/>
        <v>61648.545492776859</v>
      </c>
      <c r="M40" s="27"/>
      <c r="N40" s="27">
        <f t="shared" si="133"/>
        <v>995590.86594306841</v>
      </c>
      <c r="O40" s="27">
        <f t="shared" si="123"/>
        <v>51168.58192591228</v>
      </c>
      <c r="P40" s="30"/>
      <c r="Q40" s="27">
        <f t="shared" si="124"/>
        <v>40309.968583597256</v>
      </c>
      <c r="R40" s="27">
        <f t="shared" si="125"/>
        <v>10858.613342315024</v>
      </c>
      <c r="S40" s="27">
        <v>1000</v>
      </c>
      <c r="T40" s="27">
        <f t="shared" si="126"/>
        <v>10479.963566864579</v>
      </c>
      <c r="U40" s="27"/>
      <c r="V40" s="27">
        <f t="shared" ref="V40:CG43" si="134">$C40*V8</f>
        <v>51779.040997957105</v>
      </c>
      <c r="W40" s="27">
        <f t="shared" si="134"/>
        <v>52255.232621295545</v>
      </c>
      <c r="X40" s="27">
        <f t="shared" si="134"/>
        <v>57879.058701174923</v>
      </c>
      <c r="Y40" s="27">
        <f t="shared" si="134"/>
        <v>61171.761004284817</v>
      </c>
      <c r="Z40" s="27">
        <f t="shared" si="134"/>
        <v>51970.522145788571</v>
      </c>
      <c r="AA40" s="27">
        <f t="shared" si="134"/>
        <v>55538.393992603502</v>
      </c>
      <c r="AB40" s="27">
        <f t="shared" si="134"/>
        <v>69028.520138384541</v>
      </c>
      <c r="AC40" s="27">
        <f t="shared" si="134"/>
        <v>56708.919606496398</v>
      </c>
      <c r="AD40" s="27">
        <f t="shared" si="134"/>
        <v>56175.039652542204</v>
      </c>
      <c r="AE40" s="27">
        <f t="shared" si="134"/>
        <v>53325.37134976883</v>
      </c>
      <c r="AF40" s="27">
        <f t="shared" si="134"/>
        <v>46686.629573874547</v>
      </c>
      <c r="AG40" s="27">
        <f t="shared" si="134"/>
        <v>53324.738236656769</v>
      </c>
      <c r="AH40" s="27">
        <f t="shared" si="134"/>
        <v>55520.109213156378</v>
      </c>
      <c r="AI40" s="27">
        <f t="shared" si="134"/>
        <v>60022.187144022108</v>
      </c>
      <c r="AJ40" s="27">
        <f t="shared" si="134"/>
        <v>57666.876298718998</v>
      </c>
      <c r="AK40" s="27">
        <f t="shared" si="134"/>
        <v>47404.025102457919</v>
      </c>
      <c r="AL40" s="27">
        <f t="shared" si="134"/>
        <v>49258.599424564512</v>
      </c>
      <c r="AM40" s="27">
        <f t="shared" si="134"/>
        <v>56106.615850118578</v>
      </c>
      <c r="AN40" s="27">
        <f t="shared" si="134"/>
        <v>49405.336523944192</v>
      </c>
      <c r="AO40" s="27">
        <f t="shared" si="134"/>
        <v>52112.498823674927</v>
      </c>
      <c r="AP40" s="27">
        <f t="shared" si="134"/>
        <v>51903.646559681947</v>
      </c>
      <c r="AQ40" s="27">
        <f t="shared" si="134"/>
        <v>49520.066356179814</v>
      </c>
      <c r="AR40" s="27">
        <f t="shared" si="134"/>
        <v>56357.852806113609</v>
      </c>
      <c r="AS40" s="27">
        <f t="shared" si="134"/>
        <v>51757.365485820985</v>
      </c>
      <c r="AT40" s="27">
        <f t="shared" si="134"/>
        <v>50866.609052942789</v>
      </c>
      <c r="AU40" s="27">
        <f t="shared" si="134"/>
        <v>53216.370715429286</v>
      </c>
      <c r="AV40" s="27">
        <f t="shared" si="134"/>
        <v>55481.353611923645</v>
      </c>
      <c r="AW40" s="27">
        <f t="shared" si="134"/>
        <v>45923.979711249267</v>
      </c>
      <c r="AX40" s="27">
        <f t="shared" si="134"/>
        <v>45987.173659612308</v>
      </c>
      <c r="AY40" s="27">
        <f t="shared" si="134"/>
        <v>55194.651324400998</v>
      </c>
      <c r="AZ40" s="27">
        <f t="shared" si="134"/>
        <v>46745.022593442925</v>
      </c>
      <c r="BA40" s="27">
        <f t="shared" si="134"/>
        <v>44204.69710595849</v>
      </c>
      <c r="BB40" s="27">
        <f t="shared" si="134"/>
        <v>51325.390537245716</v>
      </c>
      <c r="BC40" s="27">
        <f t="shared" si="134"/>
        <v>56433.174978195588</v>
      </c>
      <c r="BD40" s="27">
        <f t="shared" si="134"/>
        <v>49478.325348946673</v>
      </c>
      <c r="BE40" s="27">
        <f t="shared" si="134"/>
        <v>42705.866490493769</v>
      </c>
      <c r="BF40" s="27">
        <f t="shared" si="134"/>
        <v>49894.479621518884</v>
      </c>
      <c r="BG40" s="27">
        <f t="shared" si="134"/>
        <v>50989.878605983082</v>
      </c>
      <c r="BH40" s="27">
        <f t="shared" si="134"/>
        <v>48794.873961638164</v>
      </c>
      <c r="BI40" s="27">
        <f t="shared" si="134"/>
        <v>52688.292604604409</v>
      </c>
      <c r="BJ40" s="27">
        <f t="shared" si="134"/>
        <v>46663.133737060496</v>
      </c>
      <c r="BK40" s="27">
        <f t="shared" si="134"/>
        <v>44862.225856319958</v>
      </c>
      <c r="BL40" s="27">
        <f t="shared" si="134"/>
        <v>46494.630620824835</v>
      </c>
      <c r="BM40" s="27">
        <f t="shared" si="134"/>
        <v>51419.558421737878</v>
      </c>
      <c r="BN40" s="27">
        <f t="shared" si="134"/>
        <v>48098.229308004462</v>
      </c>
      <c r="BO40" s="27">
        <f t="shared" si="134"/>
        <v>34128.367650394088</v>
      </c>
      <c r="BP40" s="27">
        <f t="shared" si="134"/>
        <v>34156.790352922173</v>
      </c>
      <c r="BQ40" s="27">
        <f t="shared" si="134"/>
        <v>39716.924654396833</v>
      </c>
      <c r="BR40" s="27">
        <f t="shared" si="134"/>
        <v>42392.341091949173</v>
      </c>
      <c r="BS40" s="27">
        <f t="shared" si="134"/>
        <v>57572.010404890294</v>
      </c>
      <c r="BT40" s="27">
        <f t="shared" si="134"/>
        <v>65711.797251525364</v>
      </c>
      <c r="BU40" s="27">
        <f t="shared" si="134"/>
        <v>54369.521538559165</v>
      </c>
      <c r="BV40" s="27">
        <f t="shared" si="134"/>
        <v>54283.771556918749</v>
      </c>
      <c r="BW40" s="27">
        <f t="shared" si="134"/>
        <v>57171.236086450874</v>
      </c>
      <c r="BX40" s="27">
        <f t="shared" si="134"/>
        <v>55937.450146446667</v>
      </c>
      <c r="BY40" s="27">
        <f t="shared" si="134"/>
        <v>59951.987765470374</v>
      </c>
      <c r="BZ40" s="27">
        <f t="shared" si="134"/>
        <v>64299.028415333043</v>
      </c>
      <c r="CA40" s="27">
        <f t="shared" si="134"/>
        <v>55560.924857813225</v>
      </c>
      <c r="CB40" s="27">
        <f t="shared" si="134"/>
        <v>47247.035008615407</v>
      </c>
      <c r="CC40" s="27">
        <f t="shared" si="134"/>
        <v>44285.960857580321</v>
      </c>
      <c r="CD40" s="27">
        <f t="shared" si="134"/>
        <v>49690.419224836034</v>
      </c>
      <c r="CE40" s="27">
        <f t="shared" si="134"/>
        <v>63272.386449402999</v>
      </c>
      <c r="CF40" s="27">
        <f t="shared" si="134"/>
        <v>54749.945841269371</v>
      </c>
      <c r="CG40" s="27">
        <f t="shared" si="134"/>
        <v>54671.83563411903</v>
      </c>
      <c r="CH40" s="27">
        <f t="shared" si="127"/>
        <v>61651.928181044132</v>
      </c>
      <c r="CI40" s="27">
        <f t="shared" si="128"/>
        <v>46494.6541995191</v>
      </c>
      <c r="CJ40" s="27">
        <f t="shared" si="128"/>
        <v>46401.084761076432</v>
      </c>
      <c r="CK40" s="27">
        <f t="shared" si="128"/>
        <v>53396.002479963034</v>
      </c>
      <c r="CL40" s="27">
        <f t="shared" si="128"/>
        <v>47595.111228583359</v>
      </c>
      <c r="CM40" s="27">
        <f t="shared" si="128"/>
        <v>39096.462436552007</v>
      </c>
      <c r="CN40" s="27">
        <f t="shared" si="128"/>
        <v>40275.251100601839</v>
      </c>
      <c r="CO40" s="27">
        <f t="shared" si="128"/>
        <v>50193.244531936958</v>
      </c>
      <c r="CP40" s="27">
        <f t="shared" si="128"/>
        <v>52821.350532371005</v>
      </c>
      <c r="CQ40" s="27">
        <f t="shared" si="128"/>
        <v>56342.046038739951</v>
      </c>
      <c r="CR40" s="27">
        <f t="shared" si="128"/>
        <v>43316.640698195122</v>
      </c>
      <c r="CS40" s="27">
        <f t="shared" si="128"/>
        <v>35000.002675304328</v>
      </c>
      <c r="CT40" s="27">
        <f t="shared" si="128"/>
        <v>44532.539651268577</v>
      </c>
      <c r="CU40" s="27">
        <f t="shared" si="128"/>
        <v>53237.300040150869</v>
      </c>
      <c r="CV40" s="27">
        <f t="shared" si="128"/>
        <v>52982.794077826919</v>
      </c>
      <c r="CW40" s="27">
        <f t="shared" si="128"/>
        <v>50244.296184925122</v>
      </c>
      <c r="CX40" s="27">
        <f t="shared" si="128"/>
        <v>51129.900155000614</v>
      </c>
      <c r="CY40" s="27">
        <f t="shared" si="128"/>
        <v>50919.380091236948</v>
      </c>
      <c r="CZ40" s="27">
        <f t="shared" si="128"/>
        <v>56891.997840310774</v>
      </c>
      <c r="DA40" s="27">
        <f t="shared" si="128"/>
        <v>60238.733444835234</v>
      </c>
      <c r="DB40" s="27">
        <f t="shared" si="128"/>
        <v>50214.930745867088</v>
      </c>
      <c r="DC40" s="27">
        <f t="shared" si="128"/>
        <v>45178.920499559259</v>
      </c>
      <c r="DD40" s="27">
        <f t="shared" si="128"/>
        <v>50372.000591163909</v>
      </c>
      <c r="DE40" s="27">
        <f t="shared" si="128"/>
        <v>51341.803445970974</v>
      </c>
      <c r="DF40" s="27">
        <f t="shared" si="128"/>
        <v>50575.383842790055</v>
      </c>
      <c r="DG40" s="27">
        <f t="shared" si="128"/>
        <v>53798.039412697042</v>
      </c>
      <c r="DH40" s="27">
        <f t="shared" si="128"/>
        <v>50627.35493854477</v>
      </c>
      <c r="DI40" s="27">
        <f t="shared" si="128"/>
        <v>50280.037247873217</v>
      </c>
      <c r="DJ40" s="27">
        <f t="shared" si="128"/>
        <v>52988.760837925205</v>
      </c>
      <c r="DK40" s="27">
        <f t="shared" si="128"/>
        <v>51101.92480460769</v>
      </c>
      <c r="DL40" s="27">
        <f t="shared" si="128"/>
        <v>46601.240939059324</v>
      </c>
      <c r="DM40" s="27">
        <f t="shared" si="128"/>
        <v>45597.103634620762</v>
      </c>
      <c r="DN40" s="27">
        <f t="shared" si="128"/>
        <v>46848.676365564206</v>
      </c>
      <c r="DO40" s="27">
        <f t="shared" si="128"/>
        <v>40969.600760510155</v>
      </c>
      <c r="DP40" s="27">
        <f t="shared" si="128"/>
        <v>44776.007192691039</v>
      </c>
      <c r="DQ40" s="27">
        <f t="shared" si="128"/>
        <v>54502.679869593412</v>
      </c>
      <c r="DR40" s="27">
        <f t="shared" si="128"/>
        <v>51649.275514551235</v>
      </c>
      <c r="DS40" s="27">
        <f t="shared" si="128"/>
        <v>42497.520952096253</v>
      </c>
      <c r="DT40" s="27">
        <f t="shared" si="128"/>
        <v>34787.939449302663</v>
      </c>
      <c r="DU40" s="27">
        <f t="shared" si="128"/>
        <v>43674.192270626358</v>
      </c>
      <c r="DV40" s="27">
        <f t="shared" si="128"/>
        <v>54414.072968108936</v>
      </c>
      <c r="DW40" s="27">
        <f t="shared" si="128"/>
        <v>45312.827197521132</v>
      </c>
      <c r="DX40" s="27">
        <f t="shared" si="128"/>
        <v>41503.695728729639</v>
      </c>
      <c r="DY40" s="27">
        <f t="shared" si="128"/>
        <v>41649.286975125528</v>
      </c>
      <c r="DZ40" s="27">
        <f t="shared" si="128"/>
        <v>41982.693578281003</v>
      </c>
      <c r="EA40" s="27">
        <f t="shared" si="128"/>
        <v>41646.978425741363</v>
      </c>
      <c r="EB40" s="27">
        <f t="shared" si="128"/>
        <v>56817.126290362939</v>
      </c>
      <c r="EC40" s="27">
        <f t="shared" si="128"/>
        <v>65285.745286458317</v>
      </c>
      <c r="ED40" s="27">
        <f t="shared" si="128"/>
        <v>53086.075037205512</v>
      </c>
      <c r="EE40" s="27">
        <f t="shared" si="128"/>
        <v>61584.274415698746</v>
      </c>
      <c r="EF40" s="27">
        <f t="shared" si="128"/>
        <v>70800.65663420975</v>
      </c>
      <c r="EG40" s="27">
        <f t="shared" si="128"/>
        <v>54319.034590702911</v>
      </c>
      <c r="EH40" s="27">
        <f t="shared" si="128"/>
        <v>45817.019863567781</v>
      </c>
      <c r="EI40" s="27">
        <f t="shared" si="128"/>
        <v>54856.295795256141</v>
      </c>
      <c r="EJ40" s="27">
        <f t="shared" si="128"/>
        <v>52237.314381334756</v>
      </c>
      <c r="EK40" s="27">
        <f t="shared" si="128"/>
        <v>55295.557779667433</v>
      </c>
      <c r="EL40" s="27">
        <f t="shared" si="128"/>
        <v>58453.61652464512</v>
      </c>
      <c r="EM40" s="27">
        <f t="shared" si="128"/>
        <v>53998.713821393569</v>
      </c>
    </row>
    <row r="41" spans="2:143">
      <c r="B41" s="23">
        <f t="shared" si="129"/>
        <v>27</v>
      </c>
      <c r="C41" s="24">
        <f t="shared" si="122"/>
        <v>5.2632106795399335E-2</v>
      </c>
      <c r="D41" s="24"/>
      <c r="E41" s="25">
        <v>1907</v>
      </c>
      <c r="F41" s="26">
        <v>-5.0376457409075544E-2</v>
      </c>
      <c r="G41" s="27"/>
      <c r="H41" s="25">
        <v>4</v>
      </c>
      <c r="J41" s="27">
        <f t="shared" si="130"/>
        <v>37337.192823764533</v>
      </c>
      <c r="K41" s="27">
        <f t="shared" si="131"/>
        <v>52501.189271138239</v>
      </c>
      <c r="L41" s="27">
        <f t="shared" si="132"/>
        <v>65616.276326131032</v>
      </c>
      <c r="M41" s="27"/>
      <c r="N41" s="27">
        <f t="shared" si="133"/>
        <v>991637.17248333164</v>
      </c>
      <c r="O41" s="27">
        <f t="shared" si="123"/>
        <v>52191.953564430543</v>
      </c>
      <c r="P41" s="30"/>
      <c r="Q41" s="27">
        <f t="shared" si="124"/>
        <v>37337.192823764533</v>
      </c>
      <c r="R41" s="27">
        <f t="shared" si="125"/>
        <v>14854.76074066601</v>
      </c>
      <c r="S41" s="27">
        <v>1000</v>
      </c>
      <c r="T41" s="27">
        <f t="shared" si="126"/>
        <v>13424.322761700489</v>
      </c>
      <c r="U41" s="27"/>
      <c r="V41" s="27">
        <f t="shared" si="134"/>
        <v>54410.078321931105</v>
      </c>
      <c r="W41" s="27">
        <f t="shared" si="134"/>
        <v>58522.498439841256</v>
      </c>
      <c r="X41" s="27">
        <f t="shared" si="134"/>
        <v>64280.068598893238</v>
      </c>
      <c r="Y41" s="27">
        <f t="shared" si="134"/>
        <v>58203.641025514604</v>
      </c>
      <c r="Z41" s="27">
        <f t="shared" si="134"/>
        <v>61680.54311575117</v>
      </c>
      <c r="AA41" s="27">
        <f t="shared" si="134"/>
        <v>65679.181712222024</v>
      </c>
      <c r="AB41" s="27">
        <f t="shared" si="134"/>
        <v>67304.248955282339</v>
      </c>
      <c r="AC41" s="27">
        <f t="shared" si="134"/>
        <v>66432.072874162724</v>
      </c>
      <c r="AD41" s="27">
        <f t="shared" si="134"/>
        <v>51993.350889786503</v>
      </c>
      <c r="AE41" s="27">
        <f t="shared" si="134"/>
        <v>54691.388931792972</v>
      </c>
      <c r="AF41" s="27">
        <f t="shared" si="134"/>
        <v>49355.226865764023</v>
      </c>
      <c r="AG41" s="27">
        <f t="shared" si="134"/>
        <v>56942.348635430943</v>
      </c>
      <c r="AH41" s="27">
        <f t="shared" si="134"/>
        <v>63453.041920385185</v>
      </c>
      <c r="AI41" s="27">
        <f t="shared" si="134"/>
        <v>61579.062242084052</v>
      </c>
      <c r="AJ41" s="27">
        <f t="shared" si="134"/>
        <v>54177.299624412073</v>
      </c>
      <c r="AK41" s="27">
        <f t="shared" si="134"/>
        <v>50536.285068133249</v>
      </c>
      <c r="AL41" s="27">
        <f t="shared" si="134"/>
        <v>52711.454701963543</v>
      </c>
      <c r="AM41" s="27">
        <f t="shared" si="134"/>
        <v>52669.834788599859</v>
      </c>
      <c r="AN41" s="27">
        <f t="shared" si="134"/>
        <v>55765.402452356764</v>
      </c>
      <c r="AO41" s="27">
        <f t="shared" si="134"/>
        <v>48724.316157780697</v>
      </c>
      <c r="AP41" s="27">
        <f t="shared" si="134"/>
        <v>55894.90172749701</v>
      </c>
      <c r="AQ41" s="27">
        <f t="shared" si="134"/>
        <v>52693.651236912658</v>
      </c>
      <c r="AR41" s="27">
        <f t="shared" si="134"/>
        <v>55737.372020241302</v>
      </c>
      <c r="AS41" s="27">
        <f t="shared" si="134"/>
        <v>54126.489608503107</v>
      </c>
      <c r="AT41" s="27">
        <f t="shared" si="134"/>
        <v>52630.476578610789</v>
      </c>
      <c r="AU41" s="27">
        <f t="shared" si="134"/>
        <v>58020.938306146025</v>
      </c>
      <c r="AV41" s="27">
        <f t="shared" si="134"/>
        <v>47516.45497095841</v>
      </c>
      <c r="AW41" s="27">
        <f t="shared" si="134"/>
        <v>50139.063034690938</v>
      </c>
      <c r="AX41" s="27">
        <f t="shared" si="134"/>
        <v>47270.911640663508</v>
      </c>
      <c r="AY41" s="27">
        <f t="shared" si="134"/>
        <v>51035.464459030212</v>
      </c>
      <c r="AZ41" s="27">
        <f t="shared" si="134"/>
        <v>45438.677020354073</v>
      </c>
      <c r="BA41" s="27">
        <f t="shared" si="134"/>
        <v>47457.771391907183</v>
      </c>
      <c r="BB41" s="27">
        <f t="shared" si="134"/>
        <v>54856.082397680824</v>
      </c>
      <c r="BC41" s="27">
        <f t="shared" si="134"/>
        <v>53119.491976978286</v>
      </c>
      <c r="BD41" s="27">
        <f t="shared" si="134"/>
        <v>45643.61822764609</v>
      </c>
      <c r="BE41" s="27">
        <f t="shared" si="134"/>
        <v>46964.74034953407</v>
      </c>
      <c r="BF41" s="27">
        <f t="shared" si="134"/>
        <v>47038.021924787259</v>
      </c>
      <c r="BG41" s="27">
        <f t="shared" si="134"/>
        <v>53660.978556814691</v>
      </c>
      <c r="BH41" s="27">
        <f t="shared" si="134"/>
        <v>49671.889185233718</v>
      </c>
      <c r="BI41" s="27">
        <f t="shared" si="134"/>
        <v>49107.577568626824</v>
      </c>
      <c r="BJ41" s="27">
        <f t="shared" si="134"/>
        <v>45668.557584347524</v>
      </c>
      <c r="BK41" s="27">
        <f t="shared" si="134"/>
        <v>43334.839048044545</v>
      </c>
      <c r="BL41" s="27">
        <f t="shared" si="134"/>
        <v>50323.604024901564</v>
      </c>
      <c r="BM41" s="27">
        <f t="shared" si="134"/>
        <v>46460.668987619632</v>
      </c>
      <c r="BN41" s="27">
        <f t="shared" si="134"/>
        <v>36938.941910540627</v>
      </c>
      <c r="BO41" s="27">
        <f t="shared" si="134"/>
        <v>30862.717980785823</v>
      </c>
      <c r="BP41" s="27">
        <f t="shared" si="134"/>
        <v>30502.186749521981</v>
      </c>
      <c r="BQ41" s="27">
        <f t="shared" si="134"/>
        <v>38335.934524281234</v>
      </c>
      <c r="BR41" s="27">
        <f t="shared" si="134"/>
        <v>51412.096826748588</v>
      </c>
      <c r="BS41" s="27">
        <f t="shared" si="134"/>
        <v>63426.944025195102</v>
      </c>
      <c r="BT41" s="27">
        <f t="shared" si="134"/>
        <v>65937.644248084442</v>
      </c>
      <c r="BU41" s="27">
        <f t="shared" si="134"/>
        <v>59804.299273257675</v>
      </c>
      <c r="BV41" s="27">
        <f t="shared" si="134"/>
        <v>57367.729752729261</v>
      </c>
      <c r="BW41" s="27">
        <f t="shared" si="134"/>
        <v>61528.958035220581</v>
      </c>
      <c r="BX41" s="27">
        <f t="shared" si="134"/>
        <v>63357.967466615322</v>
      </c>
      <c r="BY41" s="27">
        <f t="shared" si="134"/>
        <v>69200.046944762187</v>
      </c>
      <c r="BZ41" s="27">
        <f t="shared" si="134"/>
        <v>62931.493307976707</v>
      </c>
      <c r="CA41" s="27">
        <f t="shared" si="134"/>
        <v>54535.256668838774</v>
      </c>
      <c r="CB41" s="27">
        <f t="shared" si="134"/>
        <v>43344.070945270112</v>
      </c>
      <c r="CC41" s="27">
        <f t="shared" si="134"/>
        <v>48773.121997942377</v>
      </c>
      <c r="CD41" s="27">
        <f t="shared" si="134"/>
        <v>58045.60660027415</v>
      </c>
      <c r="CE41" s="27">
        <f t="shared" si="134"/>
        <v>60297.343360901607</v>
      </c>
      <c r="CF41" s="27">
        <f t="shared" si="134"/>
        <v>63864.62245315047</v>
      </c>
      <c r="CG41" s="27">
        <f t="shared" si="134"/>
        <v>58753.078412283277</v>
      </c>
      <c r="CH41" s="27">
        <f t="shared" si="127"/>
        <v>54235.004088421018</v>
      </c>
      <c r="CI41" s="27">
        <f t="shared" si="128"/>
        <v>49864.917461838137</v>
      </c>
      <c r="CJ41" s="27">
        <f t="shared" si="128"/>
        <v>46972.292647556402</v>
      </c>
      <c r="CK41" s="27">
        <f t="shared" si="128"/>
        <v>51045.143444143789</v>
      </c>
      <c r="CL41" s="27">
        <f t="shared" si="128"/>
        <v>39577.748764063886</v>
      </c>
      <c r="CM41" s="27">
        <f t="shared" si="128"/>
        <v>38502.057723339763</v>
      </c>
      <c r="CN41" s="27">
        <f t="shared" si="128"/>
        <v>41738.228369665114</v>
      </c>
      <c r="CO41" s="27">
        <f t="shared" si="128"/>
        <v>52018.27890496661</v>
      </c>
      <c r="CP41" s="27">
        <f t="shared" si="128"/>
        <v>58388.641165888919</v>
      </c>
      <c r="CQ41" s="27">
        <f t="shared" si="128"/>
        <v>44891.640659556062</v>
      </c>
      <c r="CR41" s="27">
        <f t="shared" si="128"/>
        <v>38688.950138847678</v>
      </c>
      <c r="CS41" s="27">
        <f t="shared" si="128"/>
        <v>35482.182636881924</v>
      </c>
      <c r="CT41" s="27">
        <f t="shared" si="128"/>
        <v>47549.745630807702</v>
      </c>
      <c r="CU41" s="27">
        <f t="shared" si="128"/>
        <v>53712.715210968607</v>
      </c>
      <c r="CV41" s="27">
        <f t="shared" si="128"/>
        <v>53648.489884050316</v>
      </c>
      <c r="CW41" s="27">
        <f t="shared" si="128"/>
        <v>51586.496004109242</v>
      </c>
      <c r="CX41" s="27">
        <f t="shared" si="128"/>
        <v>51559.150385956404</v>
      </c>
      <c r="CY41" s="27">
        <f t="shared" si="128"/>
        <v>58411.780880623301</v>
      </c>
      <c r="CZ41" s="27">
        <f t="shared" si="128"/>
        <v>60744.454953488537</v>
      </c>
      <c r="DA41" s="27">
        <f t="shared" si="128"/>
        <v>57603.677154114579</v>
      </c>
      <c r="DB41" s="27">
        <f t="shared" si="128"/>
        <v>48238.223393663233</v>
      </c>
      <c r="DC41" s="27">
        <f t="shared" si="128"/>
        <v>48168.550262058227</v>
      </c>
      <c r="DD41" s="27">
        <f t="shared" si="128"/>
        <v>49320.736826150751</v>
      </c>
      <c r="DE41" s="27">
        <f t="shared" si="128"/>
        <v>53922.114378055725</v>
      </c>
      <c r="DF41" s="27">
        <f t="shared" si="128"/>
        <v>52675.274209814888</v>
      </c>
      <c r="DG41" s="27">
        <f t="shared" si="128"/>
        <v>53171.759471352685</v>
      </c>
      <c r="DH41" s="27">
        <f t="shared" si="128"/>
        <v>52367.664821766761</v>
      </c>
      <c r="DI41" s="27">
        <f t="shared" si="128"/>
        <v>52371.901963665681</v>
      </c>
      <c r="DJ41" s="27">
        <f t="shared" si="128"/>
        <v>52858.547975956048</v>
      </c>
      <c r="DK41" s="27">
        <f t="shared" si="128"/>
        <v>48540.051985518628</v>
      </c>
      <c r="DL41" s="27">
        <f t="shared" si="128"/>
        <v>45485.054791283423</v>
      </c>
      <c r="DM41" s="27">
        <f t="shared" si="128"/>
        <v>44500.029987758549</v>
      </c>
      <c r="DN41" s="27">
        <f t="shared" si="128"/>
        <v>39988.302839525793</v>
      </c>
      <c r="DO41" s="27">
        <f t="shared" si="128"/>
        <v>43698.689258279155</v>
      </c>
      <c r="DP41" s="27">
        <f t="shared" si="128"/>
        <v>46521.478028203819</v>
      </c>
      <c r="DQ41" s="27">
        <f t="shared" si="128"/>
        <v>55089.76409897329</v>
      </c>
      <c r="DR41" s="27">
        <f t="shared" si="128"/>
        <v>44154.171199722296</v>
      </c>
      <c r="DS41" s="27">
        <f t="shared" si="128"/>
        <v>35162.663236686589</v>
      </c>
      <c r="DT41" s="27">
        <f t="shared" si="128"/>
        <v>37336.395202359308</v>
      </c>
      <c r="DU41" s="27">
        <f t="shared" si="128"/>
        <v>45022.478494000883</v>
      </c>
      <c r="DV41" s="27">
        <f t="shared" si="128"/>
        <v>48632.303343185733</v>
      </c>
      <c r="DW41" s="27">
        <f t="shared" si="128"/>
        <v>42784.975547791342</v>
      </c>
      <c r="DX41" s="27">
        <f t="shared" si="128"/>
        <v>37223.840225832886</v>
      </c>
      <c r="DY41" s="27">
        <f t="shared" si="128"/>
        <v>39640.618987363312</v>
      </c>
      <c r="DZ41" s="27">
        <f t="shared" si="128"/>
        <v>37352.347630463817</v>
      </c>
      <c r="EA41" s="27">
        <f t="shared" si="128"/>
        <v>54076.941499102155</v>
      </c>
      <c r="EB41" s="27">
        <f t="shared" si="128"/>
        <v>58085.264317467692</v>
      </c>
      <c r="EC41" s="27">
        <f t="shared" si="128"/>
        <v>68930.152503682082</v>
      </c>
      <c r="ED41" s="27">
        <f t="shared" si="128"/>
        <v>62958.813491453591</v>
      </c>
      <c r="EE41" s="27">
        <f t="shared" si="128"/>
        <v>74752.919458042699</v>
      </c>
      <c r="EF41" s="27">
        <f t="shared" si="128"/>
        <v>64421.07399040259</v>
      </c>
      <c r="EG41" s="27">
        <f t="shared" si="128"/>
        <v>55614.132473983525</v>
      </c>
      <c r="EH41" s="27">
        <f t="shared" si="128"/>
        <v>49913.399935306268</v>
      </c>
      <c r="EI41" s="27">
        <f t="shared" si="128"/>
        <v>53482.778992281834</v>
      </c>
      <c r="EJ41" s="27">
        <f t="shared" si="128"/>
        <v>60239.3891685005</v>
      </c>
      <c r="EK41" s="27">
        <f t="shared" si="128"/>
        <v>56990.028374419358</v>
      </c>
      <c r="EL41" s="27">
        <f t="shared" si="128"/>
        <v>62270.612013846345</v>
      </c>
      <c r="EM41" s="27">
        <f t="shared" si="128"/>
        <v>48809.041274012408</v>
      </c>
    </row>
    <row r="42" spans="2:143">
      <c r="B42" s="23">
        <f t="shared" si="129"/>
        <v>26</v>
      </c>
      <c r="C42" s="24">
        <f t="shared" si="122"/>
        <v>5.3969164121074407E-2</v>
      </c>
      <c r="D42" s="24"/>
      <c r="E42" s="25">
        <v>1908</v>
      </c>
      <c r="F42" s="26">
        <v>0.13206350061443359</v>
      </c>
      <c r="G42" s="27"/>
      <c r="H42" s="25">
        <v>5</v>
      </c>
      <c r="J42" s="27">
        <f t="shared" si="130"/>
        <v>36593.643313119865</v>
      </c>
      <c r="K42" s="27">
        <f t="shared" si="131"/>
        <v>52126.616056687722</v>
      </c>
      <c r="L42" s="27">
        <f t="shared" si="132"/>
        <v>70303.325608184023</v>
      </c>
      <c r="M42" s="30"/>
      <c r="N42" s="27">
        <f t="shared" si="133"/>
        <v>986411.28693951969</v>
      </c>
      <c r="O42" s="27">
        <f t="shared" si="123"/>
        <v>53235.792635719161</v>
      </c>
      <c r="P42" s="30"/>
      <c r="Q42" s="27">
        <f t="shared" si="124"/>
        <v>36593.643313119865</v>
      </c>
      <c r="R42" s="27">
        <f t="shared" si="125"/>
        <v>16642.149322599296</v>
      </c>
      <c r="S42" s="27">
        <v>1000</v>
      </c>
      <c r="T42" s="27">
        <f t="shared" si="126"/>
        <v>17067.532972464862</v>
      </c>
      <c r="U42" s="27"/>
      <c r="V42" s="27">
        <f t="shared" si="134"/>
        <v>60935.786982013975</v>
      </c>
      <c r="W42" s="27">
        <f t="shared" si="134"/>
        <v>64994.668170290308</v>
      </c>
      <c r="X42" s="27">
        <f t="shared" si="134"/>
        <v>61161.130175137034</v>
      </c>
      <c r="Y42" s="27">
        <f t="shared" si="134"/>
        <v>69078.239770174696</v>
      </c>
      <c r="Z42" s="27">
        <f t="shared" si="134"/>
        <v>72942.829422606053</v>
      </c>
      <c r="AA42" s="27">
        <f t="shared" si="134"/>
        <v>64038.574031091332</v>
      </c>
      <c r="AB42" s="27">
        <f t="shared" si="134"/>
        <v>78844.047856378194</v>
      </c>
      <c r="AC42" s="27">
        <f t="shared" si="134"/>
        <v>61486.847123674386</v>
      </c>
      <c r="AD42" s="27">
        <f t="shared" si="134"/>
        <v>53325.246564697845</v>
      </c>
      <c r="AE42" s="27">
        <f t="shared" si="134"/>
        <v>57817.536476072513</v>
      </c>
      <c r="AF42" s="27">
        <f t="shared" si="134"/>
        <v>52703.541135044536</v>
      </c>
      <c r="AG42" s="27">
        <f t="shared" si="134"/>
        <v>65078.496534242957</v>
      </c>
      <c r="AH42" s="27">
        <f t="shared" si="134"/>
        <v>65098.90765042077</v>
      </c>
      <c r="AI42" s="27">
        <f t="shared" si="134"/>
        <v>57852.748749524639</v>
      </c>
      <c r="AJ42" s="27">
        <f t="shared" si="134"/>
        <v>57757.109277604228</v>
      </c>
      <c r="AK42" s="27">
        <f t="shared" si="134"/>
        <v>54078.701633688856</v>
      </c>
      <c r="AL42" s="27">
        <f t="shared" si="134"/>
        <v>49482.642439809824</v>
      </c>
      <c r="AM42" s="27">
        <f t="shared" si="134"/>
        <v>59450.147306696839</v>
      </c>
      <c r="AN42" s="27">
        <f t="shared" si="134"/>
        <v>52139.720049657371</v>
      </c>
      <c r="AO42" s="27">
        <f t="shared" si="134"/>
        <v>52471.089102517486</v>
      </c>
      <c r="AP42" s="27">
        <f t="shared" si="134"/>
        <v>59477.029702781823</v>
      </c>
      <c r="AQ42" s="27">
        <f t="shared" si="134"/>
        <v>52113.512063718066</v>
      </c>
      <c r="AR42" s="27">
        <f t="shared" si="134"/>
        <v>58288.675614398067</v>
      </c>
      <c r="AS42" s="27">
        <f t="shared" si="134"/>
        <v>56003.397841160724</v>
      </c>
      <c r="AT42" s="27">
        <f t="shared" si="134"/>
        <v>57382.147514717202</v>
      </c>
      <c r="AU42" s="27">
        <f t="shared" si="134"/>
        <v>49691.457091707292</v>
      </c>
      <c r="AV42" s="27">
        <f t="shared" si="134"/>
        <v>51877.701931619631</v>
      </c>
      <c r="AW42" s="27">
        <f t="shared" si="134"/>
        <v>51538.701551908205</v>
      </c>
      <c r="AX42" s="27">
        <f t="shared" si="134"/>
        <v>43708.817305572884</v>
      </c>
      <c r="AY42" s="27">
        <f t="shared" si="134"/>
        <v>49609.21735575168</v>
      </c>
      <c r="AZ42" s="27">
        <f t="shared" si="134"/>
        <v>48782.561301432346</v>
      </c>
      <c r="BA42" s="27">
        <f t="shared" si="134"/>
        <v>50722.408356455999</v>
      </c>
      <c r="BB42" s="27">
        <f t="shared" si="134"/>
        <v>51635.004231782754</v>
      </c>
      <c r="BC42" s="27">
        <f t="shared" si="134"/>
        <v>49002.584366880183</v>
      </c>
      <c r="BD42" s="27">
        <f t="shared" si="134"/>
        <v>50195.461533413174</v>
      </c>
      <c r="BE42" s="27">
        <f t="shared" si="134"/>
        <v>44276.010152044029</v>
      </c>
      <c r="BF42" s="27">
        <f t="shared" si="134"/>
        <v>49502.104238483371</v>
      </c>
      <c r="BG42" s="27">
        <f t="shared" si="134"/>
        <v>54625.454766843635</v>
      </c>
      <c r="BH42" s="27">
        <f t="shared" si="134"/>
        <v>46296.169994526143</v>
      </c>
      <c r="BI42" s="27">
        <f t="shared" si="134"/>
        <v>48060.900638558822</v>
      </c>
      <c r="BJ42" s="27">
        <f t="shared" si="134"/>
        <v>44113.718271855585</v>
      </c>
      <c r="BK42" s="27">
        <f t="shared" si="134"/>
        <v>46903.594062749173</v>
      </c>
      <c r="BL42" s="27">
        <f t="shared" si="134"/>
        <v>45470.408160420222</v>
      </c>
      <c r="BM42" s="27">
        <f t="shared" si="134"/>
        <v>35681.312546217327</v>
      </c>
      <c r="BN42" s="27">
        <f t="shared" si="134"/>
        <v>33404.35611723378</v>
      </c>
      <c r="BO42" s="27">
        <f t="shared" si="134"/>
        <v>27560.563440564089</v>
      </c>
      <c r="BP42" s="27">
        <f t="shared" si="134"/>
        <v>29441.60063378984</v>
      </c>
      <c r="BQ42" s="27">
        <f t="shared" si="134"/>
        <v>46492.614631291137</v>
      </c>
      <c r="BR42" s="27">
        <f t="shared" si="134"/>
        <v>56640.582198100616</v>
      </c>
      <c r="BS42" s="27">
        <f t="shared" si="134"/>
        <v>63644.938135966106</v>
      </c>
      <c r="BT42" s="27">
        <f t="shared" si="134"/>
        <v>72528.771605786344</v>
      </c>
      <c r="BU42" s="27">
        <f t="shared" si="134"/>
        <v>63201.8885268909</v>
      </c>
      <c r="BV42" s="27">
        <f t="shared" si="134"/>
        <v>61740.428896692727</v>
      </c>
      <c r="BW42" s="27">
        <f t="shared" si="134"/>
        <v>69691.23031607976</v>
      </c>
      <c r="BX42" s="27">
        <f t="shared" si="134"/>
        <v>73131.425436066944</v>
      </c>
      <c r="BY42" s="27">
        <f t="shared" si="134"/>
        <v>67728.275193929599</v>
      </c>
      <c r="BZ42" s="27">
        <f t="shared" si="134"/>
        <v>61769.762632401493</v>
      </c>
      <c r="CA42" s="27">
        <f t="shared" si="134"/>
        <v>50030.230122199864</v>
      </c>
      <c r="CB42" s="27">
        <f t="shared" si="134"/>
        <v>47735.797511532954</v>
      </c>
      <c r="CC42" s="27">
        <f t="shared" si="134"/>
        <v>56974.070581894593</v>
      </c>
      <c r="CD42" s="27">
        <f t="shared" si="134"/>
        <v>55316.324674546406</v>
      </c>
      <c r="CE42" s="27">
        <f t="shared" si="134"/>
        <v>70335.541149873723</v>
      </c>
      <c r="CF42" s="27">
        <f t="shared" si="134"/>
        <v>68632.105127619943</v>
      </c>
      <c r="CG42" s="27">
        <f t="shared" si="134"/>
        <v>51684.895215933175</v>
      </c>
      <c r="CH42" s="27">
        <f t="shared" si="127"/>
        <v>58166.342969371726</v>
      </c>
      <c r="CI42" s="27">
        <f t="shared" si="128"/>
        <v>50478.765915156357</v>
      </c>
      <c r="CJ42" s="27">
        <f t="shared" si="128"/>
        <v>44904.249470633331</v>
      </c>
      <c r="CK42" s="27">
        <f t="shared" si="128"/>
        <v>42446.625519065041</v>
      </c>
      <c r="CL42" s="27">
        <f t="shared" si="128"/>
        <v>38976.026793901816</v>
      </c>
      <c r="CM42" s="27">
        <f t="shared" si="128"/>
        <v>39900.624677539745</v>
      </c>
      <c r="CN42" s="27">
        <f t="shared" si="128"/>
        <v>43255.83700712891</v>
      </c>
      <c r="CO42" s="27">
        <f t="shared" si="128"/>
        <v>57500.927000869873</v>
      </c>
      <c r="CP42" s="27">
        <f t="shared" si="128"/>
        <v>46522.305846269344</v>
      </c>
      <c r="CQ42" s="27">
        <f t="shared" si="128"/>
        <v>40095.686533720494</v>
      </c>
      <c r="CR42" s="27">
        <f t="shared" si="128"/>
        <v>39221.951140718738</v>
      </c>
      <c r="CS42" s="27">
        <f t="shared" si="128"/>
        <v>37886.201236707042</v>
      </c>
      <c r="CT42" s="27">
        <f t="shared" si="128"/>
        <v>47974.370291043306</v>
      </c>
      <c r="CU42" s="27">
        <f t="shared" si="128"/>
        <v>54387.582021584334</v>
      </c>
      <c r="CV42" s="27">
        <f t="shared" si="128"/>
        <v>55081.627551196652</v>
      </c>
      <c r="CW42" s="27">
        <f t="shared" si="128"/>
        <v>52019.579488662006</v>
      </c>
      <c r="CX42" s="27">
        <f t="shared" si="128"/>
        <v>59145.688524473728</v>
      </c>
      <c r="CY42" s="27">
        <f t="shared" si="128"/>
        <v>62367.150515884969</v>
      </c>
      <c r="CZ42" s="27">
        <f t="shared" si="128"/>
        <v>58087.276606633524</v>
      </c>
      <c r="DA42" s="27">
        <f t="shared" si="128"/>
        <v>55336.112299335044</v>
      </c>
      <c r="DB42" s="27">
        <f t="shared" si="128"/>
        <v>51430.296748961227</v>
      </c>
      <c r="DC42" s="27">
        <f t="shared" si="128"/>
        <v>47163.272510342322</v>
      </c>
      <c r="DD42" s="27">
        <f t="shared" si="128"/>
        <v>51799.473992929758</v>
      </c>
      <c r="DE42" s="27">
        <f t="shared" si="128"/>
        <v>56160.961025350756</v>
      </c>
      <c r="DF42" s="27">
        <f t="shared" si="128"/>
        <v>52062.064732247294</v>
      </c>
      <c r="DG42" s="27">
        <f t="shared" si="128"/>
        <v>54999.53298684887</v>
      </c>
      <c r="DH42" s="27">
        <f t="shared" si="128"/>
        <v>54546.383778339004</v>
      </c>
      <c r="DI42" s="27">
        <f t="shared" si="128"/>
        <v>52243.204950683699</v>
      </c>
      <c r="DJ42" s="27">
        <f t="shared" ref="DJ42:EM57" si="135">$C42*DJ10</f>
        <v>50208.611054129819</v>
      </c>
      <c r="DK42" s="27">
        <f t="shared" si="135"/>
        <v>47377.427717435094</v>
      </c>
      <c r="DL42" s="27">
        <f t="shared" si="135"/>
        <v>44390.677057612796</v>
      </c>
      <c r="DM42" s="27">
        <f t="shared" si="135"/>
        <v>37983.584885793331</v>
      </c>
      <c r="DN42" s="27">
        <f t="shared" si="135"/>
        <v>42652.024606369145</v>
      </c>
      <c r="DO42" s="27">
        <f t="shared" si="135"/>
        <v>45402.163784764234</v>
      </c>
      <c r="DP42" s="27">
        <f t="shared" si="135"/>
        <v>47022.591480664305</v>
      </c>
      <c r="DQ42" s="27">
        <f t="shared" si="135"/>
        <v>47095.391971046825</v>
      </c>
      <c r="DR42" s="27">
        <f t="shared" si="135"/>
        <v>36533.384009409085</v>
      </c>
      <c r="DS42" s="27">
        <f t="shared" si="135"/>
        <v>37738.570083624698</v>
      </c>
      <c r="DT42" s="27">
        <f t="shared" si="135"/>
        <v>38489.024356205482</v>
      </c>
      <c r="DU42" s="27">
        <f t="shared" si="135"/>
        <v>40238.613137185283</v>
      </c>
      <c r="DV42" s="27">
        <f t="shared" si="135"/>
        <v>45919.269179584539</v>
      </c>
      <c r="DW42" s="27">
        <f t="shared" si="135"/>
        <v>38372.994642853198</v>
      </c>
      <c r="DX42" s="27">
        <f t="shared" si="135"/>
        <v>35428.603340076312</v>
      </c>
      <c r="DY42" s="27">
        <f t="shared" si="135"/>
        <v>35268.584611940118</v>
      </c>
      <c r="DZ42" s="27">
        <f t="shared" si="135"/>
        <v>48500.534589041126</v>
      </c>
      <c r="EA42" s="27">
        <f t="shared" si="135"/>
        <v>55283.919577403198</v>
      </c>
      <c r="EB42" s="27">
        <f t="shared" si="135"/>
        <v>61327.723380531148</v>
      </c>
      <c r="EC42" s="27">
        <f t="shared" si="135"/>
        <v>81749.509873827366</v>
      </c>
      <c r="ED42" s="27">
        <f t="shared" si="135"/>
        <v>76421.378001992693</v>
      </c>
      <c r="EE42" s="27">
        <f t="shared" si="135"/>
        <v>68017.213177629237</v>
      </c>
      <c r="EF42" s="27">
        <f t="shared" si="135"/>
        <v>65957.029060154789</v>
      </c>
      <c r="EG42" s="27">
        <f t="shared" si="135"/>
        <v>60586.446794116826</v>
      </c>
      <c r="EH42" s="27">
        <f t="shared" si="135"/>
        <v>48663.645599712778</v>
      </c>
      <c r="EI42" s="27">
        <f t="shared" si="135"/>
        <v>61675.642702645499</v>
      </c>
      <c r="EJ42" s="27">
        <f t="shared" si="135"/>
        <v>62085.357953164326</v>
      </c>
      <c r="EK42" s="27">
        <f t="shared" si="135"/>
        <v>60711.452200144384</v>
      </c>
      <c r="EL42" s="27">
        <f t="shared" si="135"/>
        <v>56285.949365291759</v>
      </c>
      <c r="EM42" s="27">
        <f t="shared" si="135"/>
        <v>59168.409065631015</v>
      </c>
    </row>
    <row r="43" spans="2:143">
      <c r="B43" s="23">
        <f t="shared" si="129"/>
        <v>25</v>
      </c>
      <c r="C43" s="24">
        <f t="shared" si="122"/>
        <v>5.5418401985820417E-2</v>
      </c>
      <c r="D43" s="24"/>
      <c r="E43" s="25">
        <v>1909</v>
      </c>
      <c r="F43" s="26">
        <v>-2.9528125648365988E-2</v>
      </c>
      <c r="G43" s="27"/>
      <c r="H43" s="25">
        <v>6</v>
      </c>
      <c r="J43" s="27">
        <f t="shared" si="130"/>
        <v>35746.670954557143</v>
      </c>
      <c r="K43" s="27">
        <f t="shared" si="131"/>
        <v>54455.640791774771</v>
      </c>
      <c r="L43" s="27">
        <f t="shared" si="132"/>
        <v>72962.78755654124</v>
      </c>
      <c r="M43" s="30"/>
      <c r="N43" s="27">
        <f t="shared" si="133"/>
        <v>979828.11742437247</v>
      </c>
      <c r="O43" s="27">
        <f t="shared" si="123"/>
        <v>54300.508488433523</v>
      </c>
      <c r="P43" s="30"/>
      <c r="Q43" s="27">
        <f t="shared" si="124"/>
        <v>35746.670954557143</v>
      </c>
      <c r="R43" s="27">
        <f t="shared" si="125"/>
        <v>18553.83753387638</v>
      </c>
      <c r="S43" s="27">
        <v>1000</v>
      </c>
      <c r="T43" s="27">
        <f t="shared" si="126"/>
        <v>18662.279068107717</v>
      </c>
      <c r="U43" s="27"/>
      <c r="V43" s="27">
        <f t="shared" si="134"/>
        <v>67674.849163569554</v>
      </c>
      <c r="W43" s="27">
        <f t="shared" si="134"/>
        <v>61841.056602752331</v>
      </c>
      <c r="X43" s="27">
        <f t="shared" si="134"/>
        <v>72588.297577481775</v>
      </c>
      <c r="Y43" s="27">
        <f t="shared" si="134"/>
        <v>81691.275819570365</v>
      </c>
      <c r="Z43" s="27">
        <f t="shared" si="134"/>
        <v>71120.782266804381</v>
      </c>
      <c r="AA43" s="27">
        <f t="shared" si="134"/>
        <v>75018.449413442388</v>
      </c>
      <c r="AB43" s="27">
        <f t="shared" si="134"/>
        <v>72974.870531885259</v>
      </c>
      <c r="AC43" s="27">
        <f t="shared" si="134"/>
        <v>63061.934405922293</v>
      </c>
      <c r="AD43" s="27">
        <f t="shared" si="134"/>
        <v>56373.30571719494</v>
      </c>
      <c r="AE43" s="27">
        <f t="shared" si="134"/>
        <v>61739.943375832227</v>
      </c>
      <c r="AF43" s="27">
        <f t="shared" si="134"/>
        <v>60234.031459762729</v>
      </c>
      <c r="AG43" s="27">
        <f t="shared" si="134"/>
        <v>66766.523837052795</v>
      </c>
      <c r="AH43" s="27">
        <f t="shared" si="134"/>
        <v>61159.598913061309</v>
      </c>
      <c r="AI43" s="27">
        <f t="shared" si="134"/>
        <v>61675.416728050623</v>
      </c>
      <c r="AJ43" s="27">
        <f t="shared" si="134"/>
        <v>61805.680327251954</v>
      </c>
      <c r="AK43" s="27">
        <f t="shared" si="134"/>
        <v>50766.139384297858</v>
      </c>
      <c r="AL43" s="27">
        <f t="shared" si="134"/>
        <v>55852.660141778717</v>
      </c>
      <c r="AM43" s="27">
        <f t="shared" si="134"/>
        <v>55584.894955798234</v>
      </c>
      <c r="AN43" s="27">
        <f t="shared" si="134"/>
        <v>56149.128653681648</v>
      </c>
      <c r="AO43" s="27">
        <f t="shared" si="134"/>
        <v>55833.7957243868</v>
      </c>
      <c r="AP43" s="27">
        <f t="shared" si="134"/>
        <v>58822.207840453331</v>
      </c>
      <c r="AQ43" s="27">
        <f t="shared" si="134"/>
        <v>54498.938319265428</v>
      </c>
      <c r="AR43" s="27">
        <f t="shared" si="134"/>
        <v>60309.913199223527</v>
      </c>
      <c r="AS43" s="27">
        <f t="shared" si="134"/>
        <v>61059.588382159825</v>
      </c>
      <c r="AT43" s="27">
        <f t="shared" si="134"/>
        <v>49144.371054673968</v>
      </c>
      <c r="AU43" s="27">
        <f t="shared" si="134"/>
        <v>54252.334294025728</v>
      </c>
      <c r="AV43" s="27">
        <f t="shared" si="134"/>
        <v>53325.874781558443</v>
      </c>
      <c r="AW43" s="27">
        <f t="shared" si="134"/>
        <v>47655.008378577171</v>
      </c>
      <c r="AX43" s="27">
        <f t="shared" si="134"/>
        <v>42487.322121183031</v>
      </c>
      <c r="AY43" s="27">
        <f t="shared" si="134"/>
        <v>53260.016476469573</v>
      </c>
      <c r="AZ43" s="27">
        <f t="shared" si="134"/>
        <v>52138.331034799587</v>
      </c>
      <c r="BA43" s="27">
        <f t="shared" si="134"/>
        <v>47744.054180627092</v>
      </c>
      <c r="BB43" s="27">
        <f t="shared" si="134"/>
        <v>47633.148529521808</v>
      </c>
      <c r="BC43" s="27">
        <f t="shared" si="134"/>
        <v>53889.403034567833</v>
      </c>
      <c r="BD43" s="27">
        <f t="shared" si="134"/>
        <v>47321.772629836014</v>
      </c>
      <c r="BE43" s="27">
        <f t="shared" si="134"/>
        <v>46595.404741194237</v>
      </c>
      <c r="BF43" s="27">
        <f t="shared" si="134"/>
        <v>50391.830873524879</v>
      </c>
      <c r="BG43" s="27">
        <f t="shared" si="134"/>
        <v>50913.089503869473</v>
      </c>
      <c r="BH43" s="27">
        <f t="shared" si="134"/>
        <v>45309.415292238897</v>
      </c>
      <c r="BI43" s="27">
        <f t="shared" si="134"/>
        <v>46424.611216266821</v>
      </c>
      <c r="BJ43" s="27">
        <f t="shared" si="134"/>
        <v>47746.616345514281</v>
      </c>
      <c r="BK43" s="27">
        <f t="shared" si="134"/>
        <v>42380.223108991413</v>
      </c>
      <c r="BL43" s="27">
        <f t="shared" si="134"/>
        <v>34920.802487978734</v>
      </c>
      <c r="BM43" s="27">
        <f t="shared" si="134"/>
        <v>32267.065849118157</v>
      </c>
      <c r="BN43" s="27">
        <f t="shared" si="134"/>
        <v>29830.259166849148</v>
      </c>
      <c r="BO43" s="27">
        <f t="shared" si="134"/>
        <v>26602.259986229768</v>
      </c>
      <c r="BP43" s="27">
        <f t="shared" si="134"/>
        <v>35705.846469666343</v>
      </c>
      <c r="BQ43" s="27">
        <f t="shared" si="134"/>
        <v>51220.800612399376</v>
      </c>
      <c r="BR43" s="27">
        <f t="shared" si="134"/>
        <v>56835.252042905384</v>
      </c>
      <c r="BS43" s="27">
        <f t="shared" si="134"/>
        <v>70006.886575447919</v>
      </c>
      <c r="BT43" s="27">
        <f t="shared" si="134"/>
        <v>76649.26090139836</v>
      </c>
      <c r="BU43" s="27">
        <f t="shared" si="134"/>
        <v>68019.280552854078</v>
      </c>
      <c r="BV43" s="27">
        <f t="shared" si="134"/>
        <v>69930.754354558638</v>
      </c>
      <c r="BW43" s="27">
        <f t="shared" si="134"/>
        <v>80441.643209177622</v>
      </c>
      <c r="BX43" s="27">
        <f t="shared" si="134"/>
        <v>71576.039698527733</v>
      </c>
      <c r="BY43" s="27">
        <f t="shared" si="134"/>
        <v>66477.994757844397</v>
      </c>
      <c r="BZ43" s="27">
        <f t="shared" si="134"/>
        <v>56667.110927132111</v>
      </c>
      <c r="CA43" s="27">
        <f t="shared" si="134"/>
        <v>55099.414579316115</v>
      </c>
      <c r="CB43" s="27">
        <f t="shared" si="134"/>
        <v>55762.325340170828</v>
      </c>
      <c r="CC43" s="27">
        <f t="shared" si="134"/>
        <v>54295.171864457996</v>
      </c>
      <c r="CD43" s="27">
        <f t="shared" si="134"/>
        <v>64525.291058331561</v>
      </c>
      <c r="CE43" s="27">
        <f t="shared" si="134"/>
        <v>75586.076750823093</v>
      </c>
      <c r="CF43" s="27">
        <f t="shared" si="134"/>
        <v>60375.443429162289</v>
      </c>
      <c r="CG43" s="27">
        <f t="shared" ref="CG43" si="136">$C43*CG11</f>
        <v>55431.384066362531</v>
      </c>
      <c r="CH43" s="27">
        <f t="shared" si="127"/>
        <v>58882.383855115695</v>
      </c>
      <c r="CI43" s="27">
        <f t="shared" ref="CI43:EL47" si="137">$C43*CI11</f>
        <v>48256.343683956897</v>
      </c>
      <c r="CJ43" s="27">
        <f t="shared" si="137"/>
        <v>37340.160745758832</v>
      </c>
      <c r="CK43" s="27">
        <f t="shared" si="137"/>
        <v>41801.286460334763</v>
      </c>
      <c r="CL43" s="27">
        <f t="shared" si="137"/>
        <v>40391.810424783434</v>
      </c>
      <c r="CM43" s="27">
        <f t="shared" si="137"/>
        <v>41351.417751805537</v>
      </c>
      <c r="CN43" s="27">
        <f t="shared" si="137"/>
        <v>47814.936950383533</v>
      </c>
      <c r="CO43" s="27">
        <f t="shared" si="137"/>
        <v>45815.002010036034</v>
      </c>
      <c r="CP43" s="27">
        <f t="shared" si="137"/>
        <v>41552.141214531715</v>
      </c>
      <c r="CQ43" s="27">
        <f t="shared" si="137"/>
        <v>40648.067536991031</v>
      </c>
      <c r="CR43" s="27">
        <f t="shared" si="137"/>
        <v>41879.349673065764</v>
      </c>
      <c r="CS43" s="27">
        <f t="shared" si="137"/>
        <v>38224.529341607158</v>
      </c>
      <c r="CT43" s="27">
        <f t="shared" si="137"/>
        <v>48577.138371979971</v>
      </c>
      <c r="CU43" s="27">
        <f t="shared" si="137"/>
        <v>55840.463409086631</v>
      </c>
      <c r="CV43" s="27">
        <f t="shared" si="137"/>
        <v>55544.053671257388</v>
      </c>
      <c r="CW43" s="27">
        <f t="shared" si="137"/>
        <v>59673.866279389666</v>
      </c>
      <c r="CX43" s="27">
        <f t="shared" si="137"/>
        <v>63150.754915523459</v>
      </c>
      <c r="CY43" s="27">
        <f t="shared" si="137"/>
        <v>59638.989698033372</v>
      </c>
      <c r="CZ43" s="27">
        <f t="shared" si="137"/>
        <v>55800.674892116891</v>
      </c>
      <c r="DA43" s="27">
        <f t="shared" si="137"/>
        <v>58997.87505156127</v>
      </c>
      <c r="DB43" s="27">
        <f t="shared" si="137"/>
        <v>50356.946340767536</v>
      </c>
      <c r="DC43" s="27">
        <f t="shared" si="137"/>
        <v>49533.580903957525</v>
      </c>
      <c r="DD43" s="27">
        <f t="shared" si="137"/>
        <v>53950.188593392675</v>
      </c>
      <c r="DE43" s="27">
        <f t="shared" si="137"/>
        <v>55507.173568395592</v>
      </c>
      <c r="DF43" s="27">
        <f t="shared" si="137"/>
        <v>53851.692610386555</v>
      </c>
      <c r="DG43" s="27">
        <f t="shared" si="137"/>
        <v>57287.748921794657</v>
      </c>
      <c r="DH43" s="27">
        <f t="shared" si="137"/>
        <v>54412.343264284114</v>
      </c>
      <c r="DI43" s="27">
        <f t="shared" si="137"/>
        <v>49624.116780189004</v>
      </c>
      <c r="DJ43" s="27">
        <f t="shared" si="137"/>
        <v>49006.021701821031</v>
      </c>
      <c r="DK43" s="27">
        <f t="shared" si="137"/>
        <v>46237.519186809608</v>
      </c>
      <c r="DL43" s="27">
        <f t="shared" si="137"/>
        <v>37890.245256452741</v>
      </c>
      <c r="DM43" s="27">
        <f t="shared" si="137"/>
        <v>40513.767330621209</v>
      </c>
      <c r="DN43" s="27">
        <f t="shared" si="137"/>
        <v>44314.697758658222</v>
      </c>
      <c r="DO43" s="27">
        <f t="shared" si="137"/>
        <v>45891.220366964088</v>
      </c>
      <c r="DP43" s="27">
        <f t="shared" si="137"/>
        <v>40198.890183985452</v>
      </c>
      <c r="DQ43" s="27">
        <f t="shared" si="137"/>
        <v>38966.96491412606</v>
      </c>
      <c r="DR43" s="27">
        <f t="shared" si="137"/>
        <v>39209.705577494125</v>
      </c>
      <c r="DS43" s="27">
        <f t="shared" si="137"/>
        <v>38903.614964553744</v>
      </c>
      <c r="DT43" s="27">
        <f t="shared" si="137"/>
        <v>34399.371445164208</v>
      </c>
      <c r="DU43" s="27">
        <f t="shared" si="137"/>
        <v>37993.834982904969</v>
      </c>
      <c r="DV43" s="27">
        <f t="shared" si="137"/>
        <v>41184.080338288099</v>
      </c>
      <c r="DW43" s="27">
        <f t="shared" si="137"/>
        <v>36522.336167482303</v>
      </c>
      <c r="DX43" s="27">
        <f t="shared" si="137"/>
        <v>31521.119662149271</v>
      </c>
      <c r="DY43" s="27">
        <f t="shared" si="137"/>
        <v>45794.851365188049</v>
      </c>
      <c r="DZ43" s="27">
        <f t="shared" si="137"/>
        <v>49583.049250781471</v>
      </c>
      <c r="EA43" s="27">
        <f t="shared" si="137"/>
        <v>58370.000843999303</v>
      </c>
      <c r="EB43" s="27">
        <f t="shared" si="137"/>
        <v>72733.211025004945</v>
      </c>
      <c r="EC43" s="27">
        <f t="shared" si="137"/>
        <v>99230.113292930022</v>
      </c>
      <c r="ED43" s="27">
        <f t="shared" si="137"/>
        <v>69535.333155880755</v>
      </c>
      <c r="EE43" s="27">
        <f t="shared" si="137"/>
        <v>69638.90895106754</v>
      </c>
      <c r="EF43" s="27">
        <f t="shared" si="137"/>
        <v>71854.074748364961</v>
      </c>
      <c r="EG43" s="27">
        <f t="shared" si="137"/>
        <v>59069.455872695064</v>
      </c>
      <c r="EH43" s="27">
        <f t="shared" si="137"/>
        <v>56118.28097132314</v>
      </c>
      <c r="EI43" s="27">
        <f t="shared" si="137"/>
        <v>63565.623872353222</v>
      </c>
      <c r="EJ43" s="27">
        <f t="shared" si="137"/>
        <v>66139.50456277153</v>
      </c>
      <c r="EK43" s="27">
        <f t="shared" si="137"/>
        <v>54876.636248103932</v>
      </c>
      <c r="EL43" s="27">
        <f t="shared" si="137"/>
        <v>68232.237097149613</v>
      </c>
      <c r="EM43" s="27">
        <f t="shared" si="135"/>
        <v>60934.811265826342</v>
      </c>
    </row>
    <row r="44" spans="2:143">
      <c r="B44" s="23">
        <f t="shared" si="129"/>
        <v>24</v>
      </c>
      <c r="C44" s="24">
        <f t="shared" si="122"/>
        <v>5.6993866039958048E-2</v>
      </c>
      <c r="D44" s="24"/>
      <c r="E44" s="25">
        <v>1910</v>
      </c>
      <c r="F44" s="26">
        <v>8.3330600880672109E-2</v>
      </c>
      <c r="G44" s="27"/>
      <c r="H44" s="25">
        <v>7</v>
      </c>
      <c r="J44" s="27">
        <f t="shared" si="130"/>
        <v>32583.231984702023</v>
      </c>
      <c r="K44" s="27">
        <f t="shared" si="131"/>
        <v>55929.474395648664</v>
      </c>
      <c r="L44" s="27">
        <f t="shared" si="132"/>
        <v>79604.704278768128</v>
      </c>
      <c r="M44" s="30"/>
      <c r="N44" s="27">
        <f t="shared" si="133"/>
        <v>971797.88820381218</v>
      </c>
      <c r="O44" s="27">
        <f t="shared" si="123"/>
        <v>55386.5186582022</v>
      </c>
      <c r="P44" s="30"/>
      <c r="Q44" s="27">
        <f t="shared" si="124"/>
        <v>32583.231984702023</v>
      </c>
      <c r="R44" s="27">
        <f t="shared" si="125"/>
        <v>22803.286673500177</v>
      </c>
      <c r="S44" s="27">
        <v>1000</v>
      </c>
      <c r="T44" s="27">
        <f t="shared" si="126"/>
        <v>24218.185620565928</v>
      </c>
      <c r="U44" s="27"/>
      <c r="V44" s="27">
        <f t="shared" ref="V44:CG47" si="138">$C44*V12</f>
        <v>64391.192316604123</v>
      </c>
      <c r="W44" s="27">
        <f t="shared" si="138"/>
        <v>73395.259478238135</v>
      </c>
      <c r="X44" s="27">
        <f t="shared" si="138"/>
        <v>85842.23712711611</v>
      </c>
      <c r="Y44" s="27">
        <f t="shared" si="138"/>
        <v>79650.700235389275</v>
      </c>
      <c r="Z44" s="27">
        <f t="shared" si="138"/>
        <v>83314.95333010293</v>
      </c>
      <c r="AA44" s="27">
        <f t="shared" si="138"/>
        <v>69434.050918098335</v>
      </c>
      <c r="AB44" s="27">
        <f t="shared" si="138"/>
        <v>74844.242533791097</v>
      </c>
      <c r="AC44" s="27">
        <f t="shared" si="138"/>
        <v>66666.540455083901</v>
      </c>
      <c r="AD44" s="27">
        <f t="shared" si="138"/>
        <v>60197.734373004234</v>
      </c>
      <c r="AE44" s="27">
        <f t="shared" si="138"/>
        <v>70561.590578797957</v>
      </c>
      <c r="AF44" s="27">
        <f t="shared" si="138"/>
        <v>61796.401444891184</v>
      </c>
      <c r="AG44" s="27">
        <f t="shared" si="138"/>
        <v>62726.303191158135</v>
      </c>
      <c r="AH44" s="27">
        <f t="shared" si="138"/>
        <v>65200.769737228489</v>
      </c>
      <c r="AI44" s="27">
        <f t="shared" si="138"/>
        <v>65998.6474049877</v>
      </c>
      <c r="AJ44" s="27">
        <f t="shared" si="138"/>
        <v>58019.806087208446</v>
      </c>
      <c r="AK44" s="27">
        <f t="shared" si="138"/>
        <v>57301.384686364254</v>
      </c>
      <c r="AL44" s="27">
        <f t="shared" si="138"/>
        <v>52221.304532124384</v>
      </c>
      <c r="AM44" s="27">
        <f t="shared" si="138"/>
        <v>59859.228532528447</v>
      </c>
      <c r="AN44" s="27">
        <f t="shared" si="138"/>
        <v>59747.549230907098</v>
      </c>
      <c r="AO44" s="27">
        <f t="shared" si="138"/>
        <v>55219.084628694662</v>
      </c>
      <c r="AP44" s="27">
        <f t="shared" si="138"/>
        <v>61514.71566491777</v>
      </c>
      <c r="AQ44" s="27">
        <f t="shared" si="138"/>
        <v>56388.761707820428</v>
      </c>
      <c r="AR44" s="27">
        <f t="shared" si="138"/>
        <v>65754.911617199366</v>
      </c>
      <c r="AS44" s="27">
        <f t="shared" si="138"/>
        <v>52293.878808368121</v>
      </c>
      <c r="AT44" s="27">
        <f t="shared" si="138"/>
        <v>53655.034550652374</v>
      </c>
      <c r="AU44" s="27">
        <f t="shared" si="138"/>
        <v>55766.795317645723</v>
      </c>
      <c r="AV44" s="27">
        <f t="shared" si="138"/>
        <v>49307.509366541977</v>
      </c>
      <c r="AW44" s="27">
        <f t="shared" si="138"/>
        <v>46323.232164191533</v>
      </c>
      <c r="AX44" s="27">
        <f t="shared" si="138"/>
        <v>45614.012815159273</v>
      </c>
      <c r="AY44" s="27">
        <f t="shared" si="138"/>
        <v>56923.791942993303</v>
      </c>
      <c r="AZ44" s="27">
        <f t="shared" si="138"/>
        <v>49076.835711727457</v>
      </c>
      <c r="BA44" s="27">
        <f t="shared" si="138"/>
        <v>44043.757873607683</v>
      </c>
      <c r="BB44" s="27">
        <f t="shared" si="138"/>
        <v>52383.399203895096</v>
      </c>
      <c r="BC44" s="27">
        <f t="shared" si="138"/>
        <v>50804.236073452252</v>
      </c>
      <c r="BD44" s="27">
        <f t="shared" si="138"/>
        <v>49800.719197282582</v>
      </c>
      <c r="BE44" s="27">
        <f t="shared" si="138"/>
        <v>47432.887779673874</v>
      </c>
      <c r="BF44" s="27">
        <f t="shared" si="138"/>
        <v>46967.184190563239</v>
      </c>
      <c r="BG44" s="27">
        <f t="shared" si="138"/>
        <v>49827.929965146213</v>
      </c>
      <c r="BH44" s="27">
        <f t="shared" si="138"/>
        <v>43766.803397998934</v>
      </c>
      <c r="BI44" s="27">
        <f t="shared" si="138"/>
        <v>50247.818310680632</v>
      </c>
      <c r="BJ44" s="27">
        <f t="shared" si="138"/>
        <v>43141.944532335641</v>
      </c>
      <c r="BK44" s="27">
        <f t="shared" si="138"/>
        <v>32547.57237639638</v>
      </c>
      <c r="BL44" s="27">
        <f t="shared" si="138"/>
        <v>31579.326907443414</v>
      </c>
      <c r="BM44" s="27">
        <f t="shared" si="138"/>
        <v>28814.653198371238</v>
      </c>
      <c r="BN44" s="27">
        <f t="shared" si="138"/>
        <v>28793.036525703676</v>
      </c>
      <c r="BO44" s="27">
        <f t="shared" si="138"/>
        <v>32262.383510641328</v>
      </c>
      <c r="BP44" s="27">
        <f t="shared" si="138"/>
        <v>39337.044328946467</v>
      </c>
      <c r="BQ44" s="27">
        <f t="shared" si="138"/>
        <v>51396.843034970509</v>
      </c>
      <c r="BR44" s="27">
        <f t="shared" si="138"/>
        <v>62516.504215222085</v>
      </c>
      <c r="BS44" s="27">
        <f t="shared" si="138"/>
        <v>73984.103069905221</v>
      </c>
      <c r="BT44" s="27">
        <f t="shared" si="138"/>
        <v>82491.642305955014</v>
      </c>
      <c r="BU44" s="27">
        <f t="shared" si="138"/>
        <v>77042.542216130416</v>
      </c>
      <c r="BV44" s="27">
        <f t="shared" si="138"/>
        <v>80718.115688655351</v>
      </c>
      <c r="BW44" s="27">
        <f t="shared" si="138"/>
        <v>78730.781102966517</v>
      </c>
      <c r="BX44" s="27">
        <f t="shared" si="138"/>
        <v>70254.728593656342</v>
      </c>
      <c r="BY44" s="27">
        <f t="shared" si="138"/>
        <v>60986.407306995636</v>
      </c>
      <c r="BZ44" s="27">
        <f t="shared" si="138"/>
        <v>62408.76027073642</v>
      </c>
      <c r="CA44" s="27">
        <f t="shared" si="138"/>
        <v>64364.096589828005</v>
      </c>
      <c r="CB44" s="27">
        <f t="shared" si="138"/>
        <v>53140.402414366472</v>
      </c>
      <c r="CC44" s="27">
        <f t="shared" si="138"/>
        <v>63334.138488567543</v>
      </c>
      <c r="CD44" s="27">
        <f t="shared" si="138"/>
        <v>69342.092526333057</v>
      </c>
      <c r="CE44" s="27">
        <f t="shared" si="138"/>
        <v>66492.830030724392</v>
      </c>
      <c r="CF44" s="27">
        <f t="shared" si="138"/>
        <v>64751.885031724647</v>
      </c>
      <c r="CG44" s="27">
        <f t="shared" si="138"/>
        <v>56113.756987173336</v>
      </c>
      <c r="CH44" s="27">
        <f t="shared" si="127"/>
        <v>56289.976601626615</v>
      </c>
      <c r="CI44" s="27">
        <f t="shared" si="137"/>
        <v>40127.597084991896</v>
      </c>
      <c r="CJ44" s="27">
        <f t="shared" si="137"/>
        <v>36772.458039269688</v>
      </c>
      <c r="CK44" s="27">
        <f t="shared" si="137"/>
        <v>43319.696159539795</v>
      </c>
      <c r="CL44" s="27">
        <f t="shared" si="137"/>
        <v>41860.463091124264</v>
      </c>
      <c r="CM44" s="27">
        <f t="shared" si="137"/>
        <v>45709.794779504366</v>
      </c>
      <c r="CN44" s="27">
        <f t="shared" si="137"/>
        <v>38097.497670923258</v>
      </c>
      <c r="CO44" s="27">
        <f t="shared" si="137"/>
        <v>40920.401485596878</v>
      </c>
      <c r="CP44" s="27">
        <f t="shared" si="137"/>
        <v>42124.587166612357</v>
      </c>
      <c r="CQ44" s="27">
        <f t="shared" si="137"/>
        <v>43402.089503618889</v>
      </c>
      <c r="CR44" s="27">
        <f t="shared" si="137"/>
        <v>42253.337049652102</v>
      </c>
      <c r="CS44" s="27">
        <f t="shared" si="137"/>
        <v>38704.796743892373</v>
      </c>
      <c r="CT44" s="27">
        <f t="shared" si="137"/>
        <v>49874.802610312261</v>
      </c>
      <c r="CU44" s="27">
        <f t="shared" si="137"/>
        <v>56309.260174626252</v>
      </c>
      <c r="CV44" s="27">
        <f t="shared" si="137"/>
        <v>63716.94012090734</v>
      </c>
      <c r="CW44" s="27">
        <f t="shared" si="137"/>
        <v>63714.698370822443</v>
      </c>
      <c r="CX44" s="27">
        <f t="shared" si="137"/>
        <v>60388.316456283646</v>
      </c>
      <c r="CY44" s="27">
        <f t="shared" si="137"/>
        <v>57291.304902633819</v>
      </c>
      <c r="CZ44" s="27">
        <f t="shared" si="137"/>
        <v>59493.179196787656</v>
      </c>
      <c r="DA44" s="27">
        <f t="shared" si="137"/>
        <v>57766.589267264651</v>
      </c>
      <c r="DB44" s="27">
        <f t="shared" si="137"/>
        <v>52887.760812180175</v>
      </c>
      <c r="DC44" s="27">
        <f t="shared" si="137"/>
        <v>51590.215604107078</v>
      </c>
      <c r="DD44" s="27">
        <f t="shared" si="137"/>
        <v>53322.13743545748</v>
      </c>
      <c r="DE44" s="27">
        <f t="shared" si="137"/>
        <v>57415.226692404467</v>
      </c>
      <c r="DF44" s="27">
        <f t="shared" si="137"/>
        <v>56092.153473651604</v>
      </c>
      <c r="DG44" s="27">
        <f t="shared" si="137"/>
        <v>57146.971865963998</v>
      </c>
      <c r="DH44" s="27">
        <f t="shared" si="137"/>
        <v>51684.510530689207</v>
      </c>
      <c r="DI44" s="27">
        <f t="shared" si="137"/>
        <v>48435.527149752023</v>
      </c>
      <c r="DJ44" s="27">
        <f t="shared" si="137"/>
        <v>47826.928938003359</v>
      </c>
      <c r="DK44" s="27">
        <f t="shared" si="137"/>
        <v>39466.641605046309</v>
      </c>
      <c r="DL44" s="27">
        <f t="shared" si="137"/>
        <v>40414.210113017856</v>
      </c>
      <c r="DM44" s="27">
        <f t="shared" si="137"/>
        <v>42093.086339751004</v>
      </c>
      <c r="DN44" s="27">
        <f t="shared" si="137"/>
        <v>44792.04052870351</v>
      </c>
      <c r="DO44" s="27">
        <f t="shared" si="137"/>
        <v>39231.69842094386</v>
      </c>
      <c r="DP44" s="27">
        <f t="shared" si="137"/>
        <v>33260.764542509227</v>
      </c>
      <c r="DQ44" s="27">
        <f t="shared" si="137"/>
        <v>41821.563015841202</v>
      </c>
      <c r="DR44" s="27">
        <f t="shared" si="137"/>
        <v>40420.16656381583</v>
      </c>
      <c r="DS44" s="27">
        <f t="shared" si="137"/>
        <v>34769.909710885389</v>
      </c>
      <c r="DT44" s="27">
        <f t="shared" si="137"/>
        <v>32480.345128879006</v>
      </c>
      <c r="DU44" s="27">
        <f t="shared" si="137"/>
        <v>34075.915846485106</v>
      </c>
      <c r="DV44" s="27">
        <f t="shared" si="137"/>
        <v>39197.848405185541</v>
      </c>
      <c r="DW44" s="27">
        <f t="shared" si="137"/>
        <v>32494.222750638419</v>
      </c>
      <c r="DX44" s="27">
        <f t="shared" si="137"/>
        <v>40928.917496273345</v>
      </c>
      <c r="DY44" s="27">
        <f t="shared" si="137"/>
        <v>46816.97614082379</v>
      </c>
      <c r="DZ44" s="27">
        <f t="shared" si="137"/>
        <v>52350.894233612504</v>
      </c>
      <c r="EA44" s="27">
        <f t="shared" si="137"/>
        <v>69225.422939212818</v>
      </c>
      <c r="EB44" s="27">
        <f t="shared" si="137"/>
        <v>88285.84760091026</v>
      </c>
      <c r="EC44" s="27">
        <f t="shared" si="137"/>
        <v>90288.858527776931</v>
      </c>
      <c r="ED44" s="27">
        <f t="shared" si="137"/>
        <v>71193.224601521564</v>
      </c>
      <c r="EE44" s="27">
        <f t="shared" si="137"/>
        <v>75865.141903237323</v>
      </c>
      <c r="EF44" s="27">
        <f t="shared" si="137"/>
        <v>70054.95985009677</v>
      </c>
      <c r="EG44" s="27">
        <f t="shared" si="137"/>
        <v>68118.125566544913</v>
      </c>
      <c r="EH44" s="27">
        <f t="shared" si="137"/>
        <v>57837.962999178519</v>
      </c>
      <c r="EI44" s="27">
        <f t="shared" si="137"/>
        <v>67716.43119642591</v>
      </c>
      <c r="EJ44" s="27">
        <f t="shared" si="137"/>
        <v>59783.012957024817</v>
      </c>
      <c r="EK44" s="27">
        <f t="shared" si="137"/>
        <v>66523.807411936228</v>
      </c>
      <c r="EL44" s="27">
        <f t="shared" si="137"/>
        <v>70269.229060191341</v>
      </c>
      <c r="EM44" s="27">
        <f t="shared" si="135"/>
        <v>69660.345413796662</v>
      </c>
    </row>
    <row r="45" spans="2:143">
      <c r="B45" s="23">
        <f t="shared" si="129"/>
        <v>23</v>
      </c>
      <c r="C45" s="24">
        <f t="shared" si="122"/>
        <v>5.871204382574971E-2</v>
      </c>
      <c r="D45" s="24"/>
      <c r="E45" s="25">
        <v>1911</v>
      </c>
      <c r="F45" s="26">
        <v>4.7907329785858703E-2</v>
      </c>
      <c r="G45" s="27"/>
      <c r="H45" s="25">
        <v>8</v>
      </c>
      <c r="J45" s="27">
        <f t="shared" si="130"/>
        <v>32845.330011381986</v>
      </c>
      <c r="K45" s="27">
        <f t="shared" si="131"/>
        <v>56095.650602772665</v>
      </c>
      <c r="L45" s="27">
        <f t="shared" si="132"/>
        <v>83552.3987708348</v>
      </c>
      <c r="M45" s="30"/>
      <c r="N45" s="27">
        <f t="shared" si="133"/>
        <v>962225.89693921083</v>
      </c>
      <c r="O45" s="27">
        <f t="shared" si="123"/>
        <v>56494.249031366271</v>
      </c>
      <c r="P45" s="30"/>
      <c r="Q45" s="27">
        <f t="shared" si="124"/>
        <v>32845.330011381986</v>
      </c>
      <c r="R45" s="27">
        <f t="shared" si="125"/>
        <v>23648.919019984285</v>
      </c>
      <c r="S45" s="27">
        <v>1000</v>
      </c>
      <c r="T45" s="27">
        <f t="shared" si="126"/>
        <v>27058.149739468528</v>
      </c>
      <c r="U45" s="27"/>
      <c r="V45" s="27">
        <f t="shared" si="138"/>
        <v>76421.855120437205</v>
      </c>
      <c r="W45" s="27">
        <f t="shared" si="138"/>
        <v>86796.542671523406</v>
      </c>
      <c r="X45" s="27">
        <f t="shared" si="138"/>
        <v>83697.974212677582</v>
      </c>
      <c r="Y45" s="27">
        <f t="shared" si="138"/>
        <v>93307.387254637622</v>
      </c>
      <c r="Z45" s="27">
        <f t="shared" si="138"/>
        <v>77112.960304998967</v>
      </c>
      <c r="AA45" s="27">
        <f t="shared" si="138"/>
        <v>71212.718969430964</v>
      </c>
      <c r="AB45" s="27">
        <f t="shared" si="138"/>
        <v>79122.322677125354</v>
      </c>
      <c r="AC45" s="27">
        <f t="shared" si="138"/>
        <v>71189.273767534047</v>
      </c>
      <c r="AD45" s="27">
        <f t="shared" si="138"/>
        <v>68799.024656408728</v>
      </c>
      <c r="AE45" s="27">
        <f t="shared" si="138"/>
        <v>72391.840166141017</v>
      </c>
      <c r="AF45" s="27">
        <f t="shared" si="138"/>
        <v>58056.936176802978</v>
      </c>
      <c r="AG45" s="27">
        <f t="shared" si="138"/>
        <v>66870.995289683968</v>
      </c>
      <c r="AH45" s="27">
        <f t="shared" si="138"/>
        <v>69771.115311556801</v>
      </c>
      <c r="AI45" s="27">
        <f t="shared" si="138"/>
        <v>61955.935185572445</v>
      </c>
      <c r="AJ45" s="27">
        <f t="shared" si="138"/>
        <v>65488.833075609182</v>
      </c>
      <c r="AK45" s="27">
        <f t="shared" si="138"/>
        <v>53575.837788623219</v>
      </c>
      <c r="AL45" s="27">
        <f t="shared" si="138"/>
        <v>56236.986770254269</v>
      </c>
      <c r="AM45" s="27">
        <f t="shared" si="138"/>
        <v>63695.417710402166</v>
      </c>
      <c r="AN45" s="27">
        <f t="shared" si="138"/>
        <v>59089.749040607516</v>
      </c>
      <c r="AO45" s="27">
        <f t="shared" si="138"/>
        <v>57746.66431128313</v>
      </c>
      <c r="AP45" s="27">
        <f t="shared" si="138"/>
        <v>63647.820492076928</v>
      </c>
      <c r="AQ45" s="27">
        <f t="shared" si="138"/>
        <v>61479.744300954953</v>
      </c>
      <c r="AR45" s="27">
        <f t="shared" si="138"/>
        <v>56315.141819224154</v>
      </c>
      <c r="AS45" s="27">
        <f t="shared" si="138"/>
        <v>57093.616502469558</v>
      </c>
      <c r="AT45" s="27">
        <f t="shared" si="138"/>
        <v>55152.8218736376</v>
      </c>
      <c r="AU45" s="27">
        <f t="shared" si="138"/>
        <v>51564.494604742547</v>
      </c>
      <c r="AV45" s="27">
        <f t="shared" si="138"/>
        <v>47929.552035314729</v>
      </c>
      <c r="AW45" s="27">
        <f t="shared" si="138"/>
        <v>49732.21187135145</v>
      </c>
      <c r="AX45" s="27">
        <f t="shared" si="138"/>
        <v>48751.816971786124</v>
      </c>
      <c r="AY45" s="27">
        <f t="shared" si="138"/>
        <v>53581.300548539461</v>
      </c>
      <c r="AZ45" s="27">
        <f t="shared" si="138"/>
        <v>45273.245148235073</v>
      </c>
      <c r="BA45" s="27">
        <f t="shared" si="138"/>
        <v>48436.05393212608</v>
      </c>
      <c r="BB45" s="27">
        <f t="shared" si="138"/>
        <v>49384.450924005687</v>
      </c>
      <c r="BC45" s="27">
        <f t="shared" si="138"/>
        <v>53465.611157838372</v>
      </c>
      <c r="BD45" s="27">
        <f t="shared" si="138"/>
        <v>50695.812991691448</v>
      </c>
      <c r="BE45" s="27">
        <f t="shared" si="138"/>
        <v>44209.331917898373</v>
      </c>
      <c r="BF45" s="27">
        <f t="shared" si="138"/>
        <v>45966.127518732566</v>
      </c>
      <c r="BG45" s="27">
        <f t="shared" si="138"/>
        <v>48131.479968300744</v>
      </c>
      <c r="BH45" s="27">
        <f t="shared" si="138"/>
        <v>47371.131982928782</v>
      </c>
      <c r="BI45" s="27">
        <f t="shared" si="138"/>
        <v>45401.931201642612</v>
      </c>
      <c r="BJ45" s="27">
        <f t="shared" si="138"/>
        <v>33132.566539668936</v>
      </c>
      <c r="BK45" s="27">
        <f t="shared" si="138"/>
        <v>29433.184660396073</v>
      </c>
      <c r="BL45" s="27">
        <f t="shared" si="138"/>
        <v>28200.498840858945</v>
      </c>
      <c r="BM45" s="27">
        <f t="shared" si="138"/>
        <v>27812.744011899296</v>
      </c>
      <c r="BN45" s="27">
        <f t="shared" si="138"/>
        <v>34919.288335239296</v>
      </c>
      <c r="BO45" s="27">
        <f t="shared" si="138"/>
        <v>35543.389550888569</v>
      </c>
      <c r="BP45" s="27">
        <f t="shared" si="138"/>
        <v>39472.243086046336</v>
      </c>
      <c r="BQ45" s="27">
        <f t="shared" si="138"/>
        <v>56534.471806673973</v>
      </c>
      <c r="BR45" s="27">
        <f t="shared" si="138"/>
        <v>66068.178684741972</v>
      </c>
      <c r="BS45" s="27">
        <f t="shared" si="138"/>
        <v>79623.340068738878</v>
      </c>
      <c r="BT45" s="27">
        <f t="shared" si="138"/>
        <v>93434.770011953646</v>
      </c>
      <c r="BU45" s="27">
        <f t="shared" si="138"/>
        <v>88926.951996254968</v>
      </c>
      <c r="BV45" s="27">
        <f t="shared" si="138"/>
        <v>79001.373465260229</v>
      </c>
      <c r="BW45" s="27">
        <f t="shared" si="138"/>
        <v>77277.391731261931</v>
      </c>
      <c r="BX45" s="27">
        <f t="shared" si="138"/>
        <v>64451.154233252193</v>
      </c>
      <c r="BY45" s="27">
        <f t="shared" si="138"/>
        <v>67165.698252907285</v>
      </c>
      <c r="BZ45" s="27">
        <f t="shared" si="138"/>
        <v>72902.471011461661</v>
      </c>
      <c r="CA45" s="27">
        <f t="shared" si="138"/>
        <v>61337.721713635714</v>
      </c>
      <c r="CB45" s="27">
        <f t="shared" si="138"/>
        <v>61987.125010885975</v>
      </c>
      <c r="CC45" s="27">
        <f t="shared" si="138"/>
        <v>68062.020629704421</v>
      </c>
      <c r="CD45" s="27">
        <f t="shared" si="138"/>
        <v>61000.017073620918</v>
      </c>
      <c r="CE45" s="27">
        <f t="shared" si="138"/>
        <v>71312.703328383897</v>
      </c>
      <c r="CF45" s="27">
        <f t="shared" si="138"/>
        <v>65548.995435177814</v>
      </c>
      <c r="CG45" s="27">
        <f t="shared" si="138"/>
        <v>53643.243718009362</v>
      </c>
      <c r="CH45" s="27">
        <f t="shared" si="127"/>
        <v>46807.970280281312</v>
      </c>
      <c r="CI45" s="27">
        <f t="shared" si="137"/>
        <v>39517.515472725609</v>
      </c>
      <c r="CJ45" s="27">
        <f t="shared" si="137"/>
        <v>38108.198196535428</v>
      </c>
      <c r="CK45" s="27">
        <f t="shared" si="137"/>
        <v>44894.807217962349</v>
      </c>
      <c r="CL45" s="27">
        <f t="shared" si="137"/>
        <v>46272.49272938801</v>
      </c>
      <c r="CM45" s="27">
        <f t="shared" si="137"/>
        <v>36420.183967984514</v>
      </c>
      <c r="CN45" s="27">
        <f t="shared" si="137"/>
        <v>34027.389106067756</v>
      </c>
      <c r="CO45" s="27">
        <f t="shared" si="137"/>
        <v>41484.144231536367</v>
      </c>
      <c r="CP45" s="27">
        <f t="shared" si="137"/>
        <v>44978.647529664209</v>
      </c>
      <c r="CQ45" s="27">
        <f t="shared" si="137"/>
        <v>43789.675120839296</v>
      </c>
      <c r="CR45" s="27">
        <f t="shared" si="137"/>
        <v>42784.223911367633</v>
      </c>
      <c r="CS45" s="27">
        <f t="shared" si="137"/>
        <v>39738.736417363165</v>
      </c>
      <c r="CT45" s="27">
        <f t="shared" si="137"/>
        <v>50293.515936065887</v>
      </c>
      <c r="CU45" s="27">
        <f t="shared" si="137"/>
        <v>64594.740960648989</v>
      </c>
      <c r="CV45" s="27">
        <f t="shared" si="137"/>
        <v>68031.550057575558</v>
      </c>
      <c r="CW45" s="27">
        <f t="shared" si="137"/>
        <v>60927.591020579857</v>
      </c>
      <c r="CX45" s="27">
        <f t="shared" si="137"/>
        <v>58011.13446373109</v>
      </c>
      <c r="CY45" s="27">
        <f t="shared" si="137"/>
        <v>61082.448833817158</v>
      </c>
      <c r="CZ45" s="27">
        <f t="shared" si="137"/>
        <v>58251.556413872262</v>
      </c>
      <c r="DA45" s="27">
        <f t="shared" si="137"/>
        <v>60669.793903471684</v>
      </c>
      <c r="DB45" s="27">
        <f t="shared" si="137"/>
        <v>55083.661090628455</v>
      </c>
      <c r="DC45" s="27">
        <f t="shared" si="137"/>
        <v>50989.637635928244</v>
      </c>
      <c r="DD45" s="27">
        <f t="shared" si="137"/>
        <v>55155.08017730312</v>
      </c>
      <c r="DE45" s="27">
        <f t="shared" si="137"/>
        <v>59803.945823119662</v>
      </c>
      <c r="DF45" s="27">
        <f t="shared" si="137"/>
        <v>55954.31443529106</v>
      </c>
      <c r="DG45" s="27">
        <f t="shared" si="137"/>
        <v>54282.045065722225</v>
      </c>
      <c r="DH45" s="27">
        <f t="shared" si="137"/>
        <v>50446.570648693938</v>
      </c>
      <c r="DI45" s="27">
        <f t="shared" si="137"/>
        <v>47270.160576610186</v>
      </c>
      <c r="DJ45" s="27">
        <f t="shared" si="137"/>
        <v>40823.303167283098</v>
      </c>
      <c r="DK45" s="27">
        <f t="shared" si="137"/>
        <v>42095.614200593824</v>
      </c>
      <c r="DL45" s="27">
        <f t="shared" si="137"/>
        <v>41989.648154846516</v>
      </c>
      <c r="DM45" s="27">
        <f t="shared" si="137"/>
        <v>42546.498671311972</v>
      </c>
      <c r="DN45" s="27">
        <f t="shared" si="137"/>
        <v>38292.02648412907</v>
      </c>
      <c r="DO45" s="27">
        <f t="shared" si="137"/>
        <v>32460.505198265055</v>
      </c>
      <c r="DP45" s="27">
        <f t="shared" si="137"/>
        <v>35697.344233380216</v>
      </c>
      <c r="DQ45" s="27">
        <f t="shared" si="137"/>
        <v>43112.655863187872</v>
      </c>
      <c r="DR45" s="27">
        <f t="shared" si="137"/>
        <v>36125.32005581828</v>
      </c>
      <c r="DS45" s="27">
        <f t="shared" si="137"/>
        <v>32830.212299366882</v>
      </c>
      <c r="DT45" s="27">
        <f t="shared" si="137"/>
        <v>29130.976322197243</v>
      </c>
      <c r="DU45" s="27">
        <f t="shared" si="137"/>
        <v>32432.497524452549</v>
      </c>
      <c r="DV45" s="27">
        <f t="shared" si="137"/>
        <v>34874.64798481045</v>
      </c>
      <c r="DW45" s="27">
        <f t="shared" si="137"/>
        <v>42192.453070232274</v>
      </c>
      <c r="DX45" s="27">
        <f t="shared" si="137"/>
        <v>41842.436360638392</v>
      </c>
      <c r="DY45" s="27">
        <f t="shared" si="137"/>
        <v>49430.412274356022</v>
      </c>
      <c r="DZ45" s="27">
        <f t="shared" si="137"/>
        <v>62086.906667235206</v>
      </c>
      <c r="EA45" s="27">
        <f t="shared" si="137"/>
        <v>84027.9846522765</v>
      </c>
      <c r="EB45" s="27">
        <f t="shared" si="137"/>
        <v>80330.739727285996</v>
      </c>
      <c r="EC45" s="27">
        <f t="shared" si="137"/>
        <v>92441.564488850156</v>
      </c>
      <c r="ED45" s="27">
        <f t="shared" si="137"/>
        <v>77558.42485611896</v>
      </c>
      <c r="EE45" s="27">
        <f t="shared" si="137"/>
        <v>73965.59608714639</v>
      </c>
      <c r="EF45" s="27">
        <f t="shared" si="137"/>
        <v>80786.465375822547</v>
      </c>
      <c r="EG45" s="27">
        <f t="shared" si="137"/>
        <v>70205.52942640023</v>
      </c>
      <c r="EH45" s="27">
        <f t="shared" si="137"/>
        <v>61614.756583530529</v>
      </c>
      <c r="EI45" s="27">
        <f t="shared" si="137"/>
        <v>61208.385372425466</v>
      </c>
      <c r="EJ45" s="27">
        <f t="shared" si="137"/>
        <v>72471.527272151638</v>
      </c>
      <c r="EK45" s="27">
        <f t="shared" si="137"/>
        <v>68509.796246746308</v>
      </c>
      <c r="EL45" s="27">
        <f t="shared" si="137"/>
        <v>80331.401158197186</v>
      </c>
      <c r="EM45" s="27">
        <f t="shared" si="135"/>
        <v>79183.060758186737</v>
      </c>
    </row>
    <row r="46" spans="2:143">
      <c r="B46" s="23">
        <f t="shared" si="129"/>
        <v>22</v>
      </c>
      <c r="C46" s="24">
        <f t="shared" si="122"/>
        <v>6.0592419739079958E-2</v>
      </c>
      <c r="D46" s="24"/>
      <c r="E46" s="25">
        <v>1912</v>
      </c>
      <c r="F46" s="26">
        <v>-4.0553447239107879E-2</v>
      </c>
      <c r="G46" s="27"/>
      <c r="H46" s="25">
        <v>9</v>
      </c>
      <c r="J46" s="27">
        <f t="shared" si="130"/>
        <v>31725.328580086272</v>
      </c>
      <c r="K46" s="27">
        <f t="shared" si="131"/>
        <v>57694.752831910708</v>
      </c>
      <c r="L46" s="27">
        <f t="shared" si="132"/>
        <v>87001.917900747372</v>
      </c>
      <c r="M46" s="30"/>
      <c r="N46" s="27">
        <f t="shared" si="133"/>
        <v>951012.25962144684</v>
      </c>
      <c r="O46" s="27">
        <f t="shared" si="123"/>
        <v>57624.134011993592</v>
      </c>
      <c r="P46" s="30"/>
      <c r="Q46" s="27">
        <f t="shared" si="124"/>
        <v>31725.328580086272</v>
      </c>
      <c r="R46" s="27">
        <f t="shared" si="125"/>
        <v>25898.80543190732</v>
      </c>
      <c r="S46" s="27">
        <v>1000</v>
      </c>
      <c r="T46" s="27">
        <f t="shared" si="126"/>
        <v>29377.78388875378</v>
      </c>
      <c r="U46" s="27"/>
      <c r="V46" s="27">
        <f t="shared" si="138"/>
        <v>90375.766175535478</v>
      </c>
      <c r="W46" s="27">
        <f t="shared" si="138"/>
        <v>84628.442051353966</v>
      </c>
      <c r="X46" s="27">
        <f t="shared" si="138"/>
        <v>98048.595545442629</v>
      </c>
      <c r="Y46" s="27">
        <f t="shared" si="138"/>
        <v>86361.554102080918</v>
      </c>
      <c r="Z46" s="27">
        <f t="shared" si="138"/>
        <v>79088.336320435061</v>
      </c>
      <c r="AA46" s="27">
        <f t="shared" si="138"/>
        <v>75283.222039034692</v>
      </c>
      <c r="AB46" s="27">
        <f t="shared" si="138"/>
        <v>84490.070307158123</v>
      </c>
      <c r="AC46" s="27">
        <f t="shared" si="138"/>
        <v>81361.07865549186</v>
      </c>
      <c r="AD46" s="27">
        <f t="shared" si="138"/>
        <v>70583.556233065508</v>
      </c>
      <c r="AE46" s="27">
        <f t="shared" si="138"/>
        <v>68011.216607733804</v>
      </c>
      <c r="AF46" s="27">
        <f t="shared" si="138"/>
        <v>61893.096007604719</v>
      </c>
      <c r="AG46" s="27">
        <f t="shared" si="138"/>
        <v>71558.417824799035</v>
      </c>
      <c r="AH46" s="27">
        <f t="shared" si="138"/>
        <v>65497.32256696566</v>
      </c>
      <c r="AI46" s="27">
        <f t="shared" si="138"/>
        <v>69931.66939083836</v>
      </c>
      <c r="AJ46" s="27">
        <f t="shared" si="138"/>
        <v>61230.965307893995</v>
      </c>
      <c r="AK46" s="27">
        <f t="shared" si="138"/>
        <v>57695.680104480212</v>
      </c>
      <c r="AL46" s="27">
        <f t="shared" si="138"/>
        <v>59841.037897091628</v>
      </c>
      <c r="AM46" s="27">
        <f t="shared" si="138"/>
        <v>62994.152831248895</v>
      </c>
      <c r="AN46" s="27">
        <f t="shared" si="138"/>
        <v>61794.503205378242</v>
      </c>
      <c r="AO46" s="27">
        <f t="shared" si="138"/>
        <v>59749.106931122544</v>
      </c>
      <c r="AP46" s="27">
        <f t="shared" si="138"/>
        <v>69394.177326353238</v>
      </c>
      <c r="AQ46" s="27">
        <f t="shared" si="138"/>
        <v>52653.717177414677</v>
      </c>
      <c r="AR46" s="27">
        <f t="shared" si="138"/>
        <v>61483.966834651066</v>
      </c>
      <c r="AS46" s="27">
        <f t="shared" si="138"/>
        <v>58687.392291394804</v>
      </c>
      <c r="AT46" s="27">
        <f t="shared" si="138"/>
        <v>50996.787061917399</v>
      </c>
      <c r="AU46" s="27">
        <f t="shared" si="138"/>
        <v>50123.463121212604</v>
      </c>
      <c r="AV46" s="27">
        <f t="shared" si="138"/>
        <v>51456.742661446275</v>
      </c>
      <c r="AW46" s="27">
        <f t="shared" si="138"/>
        <v>53153.308405009433</v>
      </c>
      <c r="AX46" s="27">
        <f t="shared" si="138"/>
        <v>45889.173371806421</v>
      </c>
      <c r="AY46" s="27">
        <f t="shared" si="138"/>
        <v>49428.601496318879</v>
      </c>
      <c r="AZ46" s="27">
        <f t="shared" si="138"/>
        <v>49788.152727002038</v>
      </c>
      <c r="BA46" s="27">
        <f t="shared" si="138"/>
        <v>45663.091069235335</v>
      </c>
      <c r="BB46" s="27">
        <f t="shared" si="138"/>
        <v>51971.450698103567</v>
      </c>
      <c r="BC46" s="27">
        <f t="shared" si="138"/>
        <v>54426.575929693878</v>
      </c>
      <c r="BD46" s="27">
        <f t="shared" si="138"/>
        <v>47250.507576260417</v>
      </c>
      <c r="BE46" s="27">
        <f t="shared" si="138"/>
        <v>43267.055998311043</v>
      </c>
      <c r="BF46" s="27">
        <f t="shared" si="138"/>
        <v>44401.157090727647</v>
      </c>
      <c r="BG46" s="27">
        <f t="shared" si="138"/>
        <v>52095.252865013026</v>
      </c>
      <c r="BH46" s="27">
        <f t="shared" si="138"/>
        <v>42802.671788353124</v>
      </c>
      <c r="BI46" s="27">
        <f t="shared" si="138"/>
        <v>34868.212892916963</v>
      </c>
      <c r="BJ46" s="27">
        <f t="shared" si="138"/>
        <v>29962.202340539283</v>
      </c>
      <c r="BK46" s="27">
        <f t="shared" si="138"/>
        <v>26283.98294653467</v>
      </c>
      <c r="BL46" s="27">
        <f t="shared" si="138"/>
        <v>27219.944306426944</v>
      </c>
      <c r="BM46" s="27">
        <f t="shared" si="138"/>
        <v>33730.420432687439</v>
      </c>
      <c r="BN46" s="27">
        <f t="shared" si="138"/>
        <v>38470.495142735861</v>
      </c>
      <c r="BO46" s="27">
        <f t="shared" si="138"/>
        <v>35665.549773456674</v>
      </c>
      <c r="BP46" s="27">
        <f t="shared" si="138"/>
        <v>43417.888767524521</v>
      </c>
      <c r="BQ46" s="27">
        <f t="shared" si="138"/>
        <v>59746.296311004822</v>
      </c>
      <c r="BR46" s="27">
        <f t="shared" si="138"/>
        <v>71104.045880868056</v>
      </c>
      <c r="BS46" s="27">
        <f t="shared" si="138"/>
        <v>90185.966225685464</v>
      </c>
      <c r="BT46" s="27">
        <f t="shared" si="138"/>
        <v>107847.80808926225</v>
      </c>
      <c r="BU46" s="27">
        <f t="shared" si="138"/>
        <v>87035.621258571933</v>
      </c>
      <c r="BV46" s="27">
        <f t="shared" si="138"/>
        <v>77542.988892721653</v>
      </c>
      <c r="BW46" s="27">
        <f t="shared" si="138"/>
        <v>70893.692039182293</v>
      </c>
      <c r="BX46" s="27">
        <f t="shared" si="138"/>
        <v>70981.501754828612</v>
      </c>
      <c r="BY46" s="27">
        <f t="shared" si="138"/>
        <v>78459.263548985284</v>
      </c>
      <c r="BZ46" s="27">
        <f t="shared" si="138"/>
        <v>69474.625079164427</v>
      </c>
      <c r="CA46" s="27">
        <f t="shared" si="138"/>
        <v>71549.11989748427</v>
      </c>
      <c r="CB46" s="27">
        <f t="shared" si="138"/>
        <v>66614.452836183307</v>
      </c>
      <c r="CC46" s="27">
        <f t="shared" si="138"/>
        <v>59873.94191919492</v>
      </c>
      <c r="CD46" s="27">
        <f t="shared" si="138"/>
        <v>65421.732216653072</v>
      </c>
      <c r="CE46" s="27">
        <f t="shared" si="138"/>
        <v>72190.578894378166</v>
      </c>
      <c r="CF46" s="27">
        <f t="shared" si="138"/>
        <v>62663.078118324571</v>
      </c>
      <c r="CG46" s="27">
        <f t="shared" si="138"/>
        <v>44607.077658971881</v>
      </c>
      <c r="CH46" s="27">
        <f t="shared" si="127"/>
        <v>46096.323332794687</v>
      </c>
      <c r="CI46" s="27">
        <f t="shared" si="137"/>
        <v>40952.968394472613</v>
      </c>
      <c r="CJ46" s="27">
        <f t="shared" si="137"/>
        <v>39493.818358201803</v>
      </c>
      <c r="CK46" s="27">
        <f t="shared" si="137"/>
        <v>49626.652148072171</v>
      </c>
      <c r="CL46" s="27">
        <f t="shared" si="137"/>
        <v>36868.524700031681</v>
      </c>
      <c r="CM46" s="27">
        <f t="shared" si="137"/>
        <v>32529.26955722407</v>
      </c>
      <c r="CN46" s="27">
        <f t="shared" si="137"/>
        <v>34496.169789428284</v>
      </c>
      <c r="CO46" s="27">
        <f t="shared" si="137"/>
        <v>44294.812767659008</v>
      </c>
      <c r="CP46" s="27">
        <f t="shared" si="137"/>
        <v>45380.311990152208</v>
      </c>
      <c r="CQ46" s="27">
        <f t="shared" si="137"/>
        <v>44339.865113481195</v>
      </c>
      <c r="CR46" s="27">
        <f t="shared" si="137"/>
        <v>43927.139266105936</v>
      </c>
      <c r="CS46" s="27">
        <f t="shared" si="137"/>
        <v>40072.354549480224</v>
      </c>
      <c r="CT46" s="27">
        <f t="shared" si="137"/>
        <v>57693.825559341196</v>
      </c>
      <c r="CU46" s="27">
        <f t="shared" si="137"/>
        <v>68968.791420016118</v>
      </c>
      <c r="CV46" s="27">
        <f t="shared" si="137"/>
        <v>65055.608272364218</v>
      </c>
      <c r="CW46" s="27">
        <f t="shared" si="137"/>
        <v>58529.180521281029</v>
      </c>
      <c r="CX46" s="27">
        <f t="shared" si="137"/>
        <v>61849.911757021917</v>
      </c>
      <c r="CY46" s="27">
        <f t="shared" si="137"/>
        <v>59807.657990021929</v>
      </c>
      <c r="CZ46" s="27">
        <f t="shared" si="137"/>
        <v>61179.134288767891</v>
      </c>
      <c r="DA46" s="27">
        <f t="shared" si="137"/>
        <v>63188.804262014768</v>
      </c>
      <c r="DB46" s="27">
        <f t="shared" si="137"/>
        <v>54442.414821926504</v>
      </c>
      <c r="DC46" s="27">
        <f t="shared" si="137"/>
        <v>52742.400947924878</v>
      </c>
      <c r="DD46" s="27">
        <f t="shared" si="137"/>
        <v>57449.767541013935</v>
      </c>
      <c r="DE46" s="27">
        <f t="shared" si="137"/>
        <v>59656.985546647134</v>
      </c>
      <c r="DF46" s="27">
        <f t="shared" si="137"/>
        <v>53149.178663778766</v>
      </c>
      <c r="DG46" s="27">
        <f t="shared" si="137"/>
        <v>52981.889414190555</v>
      </c>
      <c r="DH46" s="27">
        <f t="shared" si="137"/>
        <v>49232.818045530024</v>
      </c>
      <c r="DI46" s="27">
        <f t="shared" si="137"/>
        <v>40348.066221992936</v>
      </c>
      <c r="DJ46" s="27">
        <f t="shared" si="137"/>
        <v>43542.646413169816</v>
      </c>
      <c r="DK46" s="27">
        <f t="shared" si="137"/>
        <v>43736.597206825951</v>
      </c>
      <c r="DL46" s="27">
        <f t="shared" si="137"/>
        <v>42441.94628565223</v>
      </c>
      <c r="DM46" s="27">
        <f t="shared" si="137"/>
        <v>36372.347289800855</v>
      </c>
      <c r="DN46" s="27">
        <f t="shared" si="137"/>
        <v>31683.015897079018</v>
      </c>
      <c r="DO46" s="27">
        <f t="shared" si="137"/>
        <v>34838.460389896893</v>
      </c>
      <c r="DP46" s="27">
        <f t="shared" si="137"/>
        <v>36799.373485408185</v>
      </c>
      <c r="DQ46" s="27">
        <f t="shared" si="137"/>
        <v>38531.718790794141</v>
      </c>
      <c r="DR46" s="27">
        <f t="shared" si="137"/>
        <v>34110.008817301838</v>
      </c>
      <c r="DS46" s="27">
        <f t="shared" si="137"/>
        <v>29444.765237276657</v>
      </c>
      <c r="DT46" s="27">
        <f t="shared" si="137"/>
        <v>27726.043276750297</v>
      </c>
      <c r="DU46" s="27">
        <f t="shared" si="137"/>
        <v>28855.459685993555</v>
      </c>
      <c r="DV46" s="27">
        <f t="shared" si="137"/>
        <v>45283.340356589229</v>
      </c>
      <c r="DW46" s="27">
        <f t="shared" si="137"/>
        <v>43134.173598682668</v>
      </c>
      <c r="DX46" s="27">
        <f t="shared" si="137"/>
        <v>44178.181727254676</v>
      </c>
      <c r="DY46" s="27">
        <f t="shared" si="137"/>
        <v>58623.285014115812</v>
      </c>
      <c r="DZ46" s="27">
        <f t="shared" si="137"/>
        <v>75363.030213955746</v>
      </c>
      <c r="EA46" s="27">
        <f t="shared" si="137"/>
        <v>76456.536900720705</v>
      </c>
      <c r="EB46" s="27">
        <f t="shared" si="137"/>
        <v>82246.019918973718</v>
      </c>
      <c r="EC46" s="27">
        <f t="shared" si="137"/>
        <v>100706.52331201367</v>
      </c>
      <c r="ED46" s="27">
        <f t="shared" si="137"/>
        <v>75616.48185381158</v>
      </c>
      <c r="EE46" s="27">
        <f t="shared" si="137"/>
        <v>85296.160044663411</v>
      </c>
      <c r="EF46" s="27">
        <f t="shared" si="137"/>
        <v>83262.076356703343</v>
      </c>
      <c r="EG46" s="27">
        <f t="shared" si="137"/>
        <v>74789.919667243041</v>
      </c>
      <c r="EH46" s="27">
        <f t="shared" si="137"/>
        <v>55693.126453361809</v>
      </c>
      <c r="EI46" s="27">
        <f t="shared" si="137"/>
        <v>74199.424726064419</v>
      </c>
      <c r="EJ46" s="27">
        <f t="shared" si="137"/>
        <v>74635.078181270204</v>
      </c>
      <c r="EK46" s="27">
        <f t="shared" si="137"/>
        <v>78320.027118122191</v>
      </c>
      <c r="EL46" s="27">
        <f t="shared" si="137"/>
        <v>91312.87220749243</v>
      </c>
      <c r="EM46" s="27">
        <f t="shared" si="135"/>
        <v>74733.17373140456</v>
      </c>
    </row>
    <row r="47" spans="2:143">
      <c r="B47" s="23">
        <f t="shared" si="129"/>
        <v>21</v>
      </c>
      <c r="C47" s="24">
        <f t="shared" si="122"/>
        <v>6.2658188552073571E-2</v>
      </c>
      <c r="D47" s="24"/>
      <c r="E47" s="25">
        <v>1913</v>
      </c>
      <c r="F47" s="26">
        <v>7.464598718307288E-3</v>
      </c>
      <c r="G47" s="27"/>
      <c r="H47" s="25">
        <v>10</v>
      </c>
      <c r="J47" s="27">
        <f t="shared" si="130"/>
        <v>31598.781422161213</v>
      </c>
      <c r="K47" s="27">
        <f t="shared" si="131"/>
        <v>57397.537298476556</v>
      </c>
      <c r="L47" s="27">
        <f t="shared" si="132"/>
        <v>89570.777602149683</v>
      </c>
      <c r="M47" s="30"/>
      <c r="N47" s="27">
        <f t="shared" si="133"/>
        <v>938051.64257798099</v>
      </c>
      <c r="O47" s="27">
        <f t="shared" si="123"/>
        <v>58776.61669223346</v>
      </c>
      <c r="P47" s="30"/>
      <c r="Q47" s="27">
        <f t="shared" si="124"/>
        <v>31598.781422161213</v>
      </c>
      <c r="R47" s="27">
        <f t="shared" si="125"/>
        <v>27177.835270072246</v>
      </c>
      <c r="S47" s="27">
        <v>1000</v>
      </c>
      <c r="T47" s="27">
        <f t="shared" si="126"/>
        <v>30794.160909916223</v>
      </c>
      <c r="U47" s="27"/>
      <c r="V47" s="27">
        <f t="shared" si="138"/>
        <v>88118.259728130011</v>
      </c>
      <c r="W47" s="27">
        <f t="shared" si="138"/>
        <v>99138.598805863294</v>
      </c>
      <c r="X47" s="27">
        <f t="shared" si="138"/>
        <v>90749.825260056576</v>
      </c>
      <c r="Y47" s="27">
        <f t="shared" si="138"/>
        <v>88573.848143890369</v>
      </c>
      <c r="Z47" s="27">
        <f t="shared" si="138"/>
        <v>83609.007914232439</v>
      </c>
      <c r="AA47" s="27">
        <f t="shared" si="138"/>
        <v>80390.520750806303</v>
      </c>
      <c r="AB47" s="27">
        <f t="shared" si="138"/>
        <v>96562.345590379045</v>
      </c>
      <c r="AC47" s="27">
        <f t="shared" si="138"/>
        <v>83471.448892521919</v>
      </c>
      <c r="AD47" s="27">
        <f t="shared" si="138"/>
        <v>66312.356764159849</v>
      </c>
      <c r="AE47" s="27">
        <f t="shared" si="138"/>
        <v>72505.113709020894</v>
      </c>
      <c r="AF47" s="27">
        <f t="shared" si="138"/>
        <v>66231.585239554915</v>
      </c>
      <c r="AG47" s="27">
        <f t="shared" si="138"/>
        <v>67175.144810623926</v>
      </c>
      <c r="AH47" s="27">
        <f t="shared" si="138"/>
        <v>73928.947953395647</v>
      </c>
      <c r="AI47" s="27">
        <f t="shared" si="138"/>
        <v>65384.943070367961</v>
      </c>
      <c r="AJ47" s="27">
        <f t="shared" si="138"/>
        <v>65939.466981941558</v>
      </c>
      <c r="AK47" s="27">
        <f t="shared" si="138"/>
        <v>61393.214286809227</v>
      </c>
      <c r="AL47" s="27">
        <f t="shared" si="138"/>
        <v>59182.208428383135</v>
      </c>
      <c r="AM47" s="27">
        <f t="shared" si="138"/>
        <v>65877.625853099657</v>
      </c>
      <c r="AN47" s="27">
        <f t="shared" si="138"/>
        <v>63937.31003874325</v>
      </c>
      <c r="AO47" s="27">
        <f t="shared" si="138"/>
        <v>65143.473718565045</v>
      </c>
      <c r="AP47" s="27">
        <f t="shared" si="138"/>
        <v>59431.954837268415</v>
      </c>
      <c r="AQ47" s="27">
        <f t="shared" si="138"/>
        <v>57486.482251068963</v>
      </c>
      <c r="AR47" s="27">
        <f t="shared" si="138"/>
        <v>63200.299828619158</v>
      </c>
      <c r="AS47" s="27">
        <f t="shared" si="138"/>
        <v>54265.010315528918</v>
      </c>
      <c r="AT47" s="27">
        <f t="shared" si="138"/>
        <v>49571.620844767342</v>
      </c>
      <c r="AU47" s="27">
        <f t="shared" si="138"/>
        <v>53812.106176756461</v>
      </c>
      <c r="AV47" s="27">
        <f t="shared" si="138"/>
        <v>54996.470281198752</v>
      </c>
      <c r="AW47" s="27">
        <f t="shared" si="138"/>
        <v>50032.214924300693</v>
      </c>
      <c r="AX47" s="27">
        <f t="shared" si="138"/>
        <v>42332.63545993447</v>
      </c>
      <c r="AY47" s="27">
        <f t="shared" si="138"/>
        <v>54357.905034708645</v>
      </c>
      <c r="AZ47" s="27">
        <f t="shared" si="138"/>
        <v>46937.78224229296</v>
      </c>
      <c r="BA47" s="27">
        <f t="shared" si="138"/>
        <v>48055.147760571359</v>
      </c>
      <c r="BB47" s="27">
        <f t="shared" si="138"/>
        <v>52905.560159896952</v>
      </c>
      <c r="BC47" s="27">
        <f t="shared" si="138"/>
        <v>50727.726542966921</v>
      </c>
      <c r="BD47" s="27">
        <f t="shared" si="138"/>
        <v>46243.412161200249</v>
      </c>
      <c r="BE47" s="27">
        <f t="shared" si="138"/>
        <v>41793.97860851798</v>
      </c>
      <c r="BF47" s="27">
        <f t="shared" si="138"/>
        <v>48057.726620166613</v>
      </c>
      <c r="BG47" s="27">
        <f t="shared" si="138"/>
        <v>47071.199626725785</v>
      </c>
      <c r="BH47" s="27">
        <f t="shared" si="138"/>
        <v>32872.00858645307</v>
      </c>
      <c r="BI47" s="27">
        <f t="shared" si="138"/>
        <v>31531.769466145852</v>
      </c>
      <c r="BJ47" s="27">
        <f t="shared" si="138"/>
        <v>26756.398413760984</v>
      </c>
      <c r="BK47" s="27">
        <f t="shared" si="138"/>
        <v>25370.067245730952</v>
      </c>
      <c r="BL47" s="27">
        <f t="shared" si="138"/>
        <v>33011.491610367681</v>
      </c>
      <c r="BM47" s="27">
        <f t="shared" si="138"/>
        <v>37160.722262160845</v>
      </c>
      <c r="BN47" s="27">
        <f t="shared" si="138"/>
        <v>38602.715628973208</v>
      </c>
      <c r="BO47" s="27">
        <f t="shared" si="138"/>
        <v>39230.678366083608</v>
      </c>
      <c r="BP47" s="27">
        <f t="shared" si="138"/>
        <v>45884.536719002936</v>
      </c>
      <c r="BQ47" s="27">
        <f t="shared" si="138"/>
        <v>64300.295220499553</v>
      </c>
      <c r="BR47" s="27">
        <f t="shared" si="138"/>
        <v>80536.524526421097</v>
      </c>
      <c r="BS47" s="27">
        <f t="shared" si="138"/>
        <v>104097.85111696707</v>
      </c>
      <c r="BT47" s="27">
        <f t="shared" si="138"/>
        <v>105554.06170695566</v>
      </c>
      <c r="BU47" s="27">
        <f t="shared" si="138"/>
        <v>85428.922517307292</v>
      </c>
      <c r="BV47" s="27">
        <f t="shared" si="138"/>
        <v>71137.348857161953</v>
      </c>
      <c r="BW47" s="27">
        <f t="shared" si="138"/>
        <v>78076.813142459927</v>
      </c>
      <c r="BX47" s="27">
        <f t="shared" si="138"/>
        <v>82916.674703724915</v>
      </c>
      <c r="BY47" s="27">
        <f t="shared" si="138"/>
        <v>74770.139385208429</v>
      </c>
      <c r="BZ47" s="27">
        <f t="shared" si="138"/>
        <v>81040.640909831127</v>
      </c>
      <c r="CA47" s="27">
        <f t="shared" si="138"/>
        <v>76890.248935474345</v>
      </c>
      <c r="CB47" s="27">
        <f t="shared" si="138"/>
        <v>58600.521159841883</v>
      </c>
      <c r="CC47" s="27">
        <f t="shared" si="138"/>
        <v>64214.031125032532</v>
      </c>
      <c r="CD47" s="27">
        <f t="shared" si="138"/>
        <v>66227.088591008331</v>
      </c>
      <c r="CE47" s="27">
        <f t="shared" si="138"/>
        <v>69012.253424066846</v>
      </c>
      <c r="CF47" s="27">
        <f t="shared" si="138"/>
        <v>52107.52740211162</v>
      </c>
      <c r="CG47" s="27">
        <f t="shared" ref="CG47" si="139">$C47*CG15</f>
        <v>43928.892075144511</v>
      </c>
      <c r="CH47" s="27">
        <f t="shared" si="127"/>
        <v>47770.7479826825</v>
      </c>
      <c r="CI47" s="27">
        <f t="shared" si="137"/>
        <v>42442.024854051597</v>
      </c>
      <c r="CJ47" s="27">
        <f t="shared" si="137"/>
        <v>43656.407213114311</v>
      </c>
      <c r="CK47" s="27">
        <f t="shared" si="137"/>
        <v>39541.01762360963</v>
      </c>
      <c r="CL47" s="27">
        <f t="shared" si="137"/>
        <v>32929.712249635115</v>
      </c>
      <c r="CM47" s="27">
        <f t="shared" si="137"/>
        <v>32977.411292833604</v>
      </c>
      <c r="CN47" s="27">
        <f t="shared" si="137"/>
        <v>36833.383219763033</v>
      </c>
      <c r="CO47" s="27">
        <f t="shared" si="137"/>
        <v>44690.370505605773</v>
      </c>
      <c r="CP47" s="27">
        <f t="shared" si="137"/>
        <v>45950.487344297886</v>
      </c>
      <c r="CQ47" s="27">
        <f t="shared" si="137"/>
        <v>45524.337052722287</v>
      </c>
      <c r="CR47" s="27">
        <f t="shared" si="137"/>
        <v>44295.920245885682</v>
      </c>
      <c r="CS47" s="27">
        <f t="shared" si="137"/>
        <v>45968.697755566594</v>
      </c>
      <c r="CT47" s="27">
        <f t="shared" si="137"/>
        <v>61600.578654677833</v>
      </c>
      <c r="CU47" s="27">
        <f t="shared" si="137"/>
        <v>65951.851366634262</v>
      </c>
      <c r="CV47" s="27">
        <f t="shared" si="137"/>
        <v>62494.698653173669</v>
      </c>
      <c r="CW47" s="27">
        <f t="shared" si="137"/>
        <v>62402.238534316188</v>
      </c>
      <c r="CX47" s="27">
        <f t="shared" si="137"/>
        <v>60559.103960302687</v>
      </c>
      <c r="CY47" s="27">
        <f t="shared" si="137"/>
        <v>62813.441647318607</v>
      </c>
      <c r="CZ47" s="27">
        <f t="shared" si="137"/>
        <v>63719.292464437676</v>
      </c>
      <c r="DA47" s="27">
        <f t="shared" si="137"/>
        <v>62453.203465798833</v>
      </c>
      <c r="DB47" s="27">
        <f t="shared" si="137"/>
        <v>56313.866978494414</v>
      </c>
      <c r="DC47" s="27">
        <f t="shared" si="137"/>
        <v>54936.710530975331</v>
      </c>
      <c r="DD47" s="27">
        <f t="shared" si="137"/>
        <v>57308.592345884157</v>
      </c>
      <c r="DE47" s="27">
        <f t="shared" si="137"/>
        <v>56666.225211784658</v>
      </c>
      <c r="DF47" s="27">
        <f t="shared" si="137"/>
        <v>51876.157263602829</v>
      </c>
      <c r="DG47" s="27">
        <f t="shared" si="137"/>
        <v>51707.136633771748</v>
      </c>
      <c r="DH47" s="27">
        <f t="shared" si="137"/>
        <v>42023.318274473822</v>
      </c>
      <c r="DI47" s="27">
        <f t="shared" si="137"/>
        <v>43035.752735643277</v>
      </c>
      <c r="DJ47" s="27">
        <f t="shared" si="137"/>
        <v>45240.038033824159</v>
      </c>
      <c r="DK47" s="27">
        <f t="shared" si="137"/>
        <v>44207.712875418816</v>
      </c>
      <c r="DL47" s="27">
        <f t="shared" si="137"/>
        <v>36282.967063461394</v>
      </c>
      <c r="DM47" s="27">
        <f t="shared" si="137"/>
        <v>30094.66364686835</v>
      </c>
      <c r="DN47" s="27">
        <f t="shared" ref="DN47:EL47" si="140">$C47*DN15</f>
        <v>34004.014651683727</v>
      </c>
      <c r="DO47" s="27">
        <f t="shared" si="140"/>
        <v>35913.974640880951</v>
      </c>
      <c r="DP47" s="27">
        <f t="shared" si="140"/>
        <v>32889.254499115137</v>
      </c>
      <c r="DQ47" s="27">
        <f t="shared" si="140"/>
        <v>36382.162584829515</v>
      </c>
      <c r="DR47" s="27">
        <f t="shared" si="140"/>
        <v>30592.589310982257</v>
      </c>
      <c r="DS47" s="27">
        <f t="shared" si="140"/>
        <v>28024.698733506375</v>
      </c>
      <c r="DT47" s="27">
        <f t="shared" si="140"/>
        <v>24668.088648466968</v>
      </c>
      <c r="DU47" s="27">
        <f t="shared" si="140"/>
        <v>37467.664266483851</v>
      </c>
      <c r="DV47" s="27">
        <f t="shared" si="140"/>
        <v>46294.048388654155</v>
      </c>
      <c r="DW47" s="27">
        <f t="shared" si="140"/>
        <v>45542.026842637708</v>
      </c>
      <c r="DX47" s="27">
        <f t="shared" si="140"/>
        <v>52394.265385195897</v>
      </c>
      <c r="DY47" s="27">
        <f t="shared" si="140"/>
        <v>71158.777863411422</v>
      </c>
      <c r="DZ47" s="27">
        <f t="shared" si="140"/>
        <v>68572.349132823481</v>
      </c>
      <c r="EA47" s="27">
        <f t="shared" si="140"/>
        <v>78279.446675336556</v>
      </c>
      <c r="EB47" s="27">
        <f t="shared" si="140"/>
        <v>89599.421732953095</v>
      </c>
      <c r="EC47" s="27">
        <f t="shared" si="140"/>
        <v>98184.987726482228</v>
      </c>
      <c r="ED47" s="27">
        <f t="shared" si="140"/>
        <v>87199.939964222562</v>
      </c>
      <c r="EE47" s="27">
        <f t="shared" si="140"/>
        <v>87909.965580667602</v>
      </c>
      <c r="EF47" s="27">
        <f t="shared" si="140"/>
        <v>88699.053378323006</v>
      </c>
      <c r="EG47" s="27">
        <f t="shared" si="140"/>
        <v>67602.059708175628</v>
      </c>
      <c r="EH47" s="27">
        <f t="shared" si="140"/>
        <v>67513.591787981743</v>
      </c>
      <c r="EI47" s="27">
        <f t="shared" si="140"/>
        <v>76414.559950402938</v>
      </c>
      <c r="EJ47" s="27">
        <f t="shared" si="140"/>
        <v>85322.416170488403</v>
      </c>
      <c r="EK47" s="27">
        <f t="shared" si="140"/>
        <v>89026.53911688512</v>
      </c>
      <c r="EL47" s="27">
        <f t="shared" si="140"/>
        <v>86181.320565971313</v>
      </c>
      <c r="EM47" s="27">
        <f t="shared" si="135"/>
        <v>77199.24297216229</v>
      </c>
    </row>
    <row r="48" spans="2:143">
      <c r="B48" s="23">
        <f t="shared" si="129"/>
        <v>20</v>
      </c>
      <c r="C48" s="24">
        <f t="shared" si="122"/>
        <v>6.4937182992994932E-2</v>
      </c>
      <c r="D48" s="24"/>
      <c r="E48" s="25">
        <v>1914</v>
      </c>
      <c r="F48" s="26">
        <v>-5.6420023850174937E-3</v>
      </c>
      <c r="G48" s="27"/>
      <c r="H48" s="25">
        <v>11</v>
      </c>
      <c r="J48" s="27">
        <f t="shared" si="130"/>
        <v>30782.341624260291</v>
      </c>
      <c r="K48" s="27">
        <f t="shared" si="131"/>
        <v>57975.854146426769</v>
      </c>
      <c r="L48" s="27">
        <f t="shared" si="132"/>
        <v>93649.760814591747</v>
      </c>
      <c r="M48" s="30"/>
      <c r="N48" s="27">
        <f t="shared" si="133"/>
        <v>923232.9809031823</v>
      </c>
      <c r="O48" s="27">
        <f t="shared" si="123"/>
        <v>59952.149026078143</v>
      </c>
      <c r="P48" s="30"/>
      <c r="Q48" s="27">
        <f t="shared" si="124"/>
        <v>30782.341624260291</v>
      </c>
      <c r="R48" s="27">
        <f t="shared" si="125"/>
        <v>29169.807401817852</v>
      </c>
      <c r="S48" s="27">
        <v>1000</v>
      </c>
      <c r="T48" s="27">
        <f t="shared" si="126"/>
        <v>33697.611788513605</v>
      </c>
      <c r="U48" s="27"/>
      <c r="V48" s="27">
        <f t="shared" ref="V48:CG51" si="141">$C48*V16</f>
        <v>103226.77089289723</v>
      </c>
      <c r="W48" s="27">
        <f t="shared" si="141"/>
        <v>91758.688312768296</v>
      </c>
      <c r="X48" s="27">
        <f t="shared" si="141"/>
        <v>93074.532125344878</v>
      </c>
      <c r="Y48" s="27">
        <f t="shared" si="141"/>
        <v>93636.709469422538</v>
      </c>
      <c r="Z48" s="27">
        <f t="shared" si="141"/>
        <v>89281.137332277984</v>
      </c>
      <c r="AA48" s="27">
        <f t="shared" si="141"/>
        <v>91877.036185543722</v>
      </c>
      <c r="AB48" s="27">
        <f t="shared" si="141"/>
        <v>99067.011255083751</v>
      </c>
      <c r="AC48" s="27">
        <f t="shared" si="141"/>
        <v>78420.368623892602</v>
      </c>
      <c r="AD48" s="27">
        <f t="shared" si="141"/>
        <v>70694.000303353474</v>
      </c>
      <c r="AE48" s="27">
        <f t="shared" si="141"/>
        <v>77587.46821022834</v>
      </c>
      <c r="AF48" s="27">
        <f t="shared" si="141"/>
        <v>62174.604536357074</v>
      </c>
      <c r="AG48" s="27">
        <f t="shared" si="141"/>
        <v>75822.760226403334</v>
      </c>
      <c r="AH48" s="27">
        <f t="shared" si="141"/>
        <v>69122.331774597202</v>
      </c>
      <c r="AI48" s="27">
        <f t="shared" si="141"/>
        <v>70412.87480974631</v>
      </c>
      <c r="AJ48" s="27">
        <f t="shared" si="141"/>
        <v>70165.31946671629</v>
      </c>
      <c r="AK48" s="27">
        <f t="shared" si="141"/>
        <v>60717.295884116385</v>
      </c>
      <c r="AL48" s="27">
        <f t="shared" si="141"/>
        <v>61891.194797863129</v>
      </c>
      <c r="AM48" s="27">
        <f t="shared" si="141"/>
        <v>68162.02041121629</v>
      </c>
      <c r="AN48" s="27">
        <f t="shared" si="141"/>
        <v>69709.803042680651</v>
      </c>
      <c r="AO48" s="27">
        <f t="shared" si="141"/>
        <v>55791.48189590621</v>
      </c>
      <c r="AP48" s="27">
        <f t="shared" si="141"/>
        <v>64886.853199501275</v>
      </c>
      <c r="AQ48" s="27">
        <f t="shared" si="141"/>
        <v>59091.224938866173</v>
      </c>
      <c r="AR48" s="27">
        <f t="shared" si="141"/>
        <v>58437.848202831294</v>
      </c>
      <c r="AS48" s="27">
        <f t="shared" si="141"/>
        <v>52748.509690085739</v>
      </c>
      <c r="AT48" s="27">
        <f t="shared" si="141"/>
        <v>53219.653195184103</v>
      </c>
      <c r="AU48" s="27">
        <f t="shared" si="141"/>
        <v>57513.860090022245</v>
      </c>
      <c r="AV48" s="27">
        <f t="shared" si="141"/>
        <v>51767.148720464764</v>
      </c>
      <c r="AW48" s="27">
        <f t="shared" si="141"/>
        <v>46154.579828295129</v>
      </c>
      <c r="AX48" s="27">
        <f t="shared" si="141"/>
        <v>46554.288580700195</v>
      </c>
      <c r="AY48" s="27">
        <f t="shared" si="141"/>
        <v>51245.916345931269</v>
      </c>
      <c r="AZ48" s="27">
        <f t="shared" si="141"/>
        <v>49396.613509736344</v>
      </c>
      <c r="BA48" s="27">
        <f t="shared" si="141"/>
        <v>48918.867506856361</v>
      </c>
      <c r="BB48" s="27">
        <f t="shared" si="141"/>
        <v>49310.079543870983</v>
      </c>
      <c r="BC48" s="27">
        <f t="shared" si="141"/>
        <v>49646.517822925263</v>
      </c>
      <c r="BD48" s="27">
        <f t="shared" si="141"/>
        <v>44669.001254107243</v>
      </c>
      <c r="BE48" s="27">
        <f t="shared" si="141"/>
        <v>45235.839107370739</v>
      </c>
      <c r="BF48" s="27">
        <f t="shared" si="141"/>
        <v>43423.051409425418</v>
      </c>
      <c r="BG48" s="27">
        <f t="shared" si="141"/>
        <v>36150.193753218329</v>
      </c>
      <c r="BH48" s="27">
        <f t="shared" si="141"/>
        <v>29726.576461501423</v>
      </c>
      <c r="BI48" s="27">
        <f t="shared" si="141"/>
        <v>28158.029804957161</v>
      </c>
      <c r="BJ48" s="27">
        <f t="shared" si="141"/>
        <v>25826.056438686788</v>
      </c>
      <c r="BK48" s="27">
        <f t="shared" si="141"/>
        <v>30768.0189426092</v>
      </c>
      <c r="BL48" s="27">
        <f t="shared" si="141"/>
        <v>36368.680124832586</v>
      </c>
      <c r="BM48" s="27">
        <f t="shared" si="141"/>
        <v>37288.441147717283</v>
      </c>
      <c r="BN48" s="27">
        <f t="shared" si="141"/>
        <v>42461.443340057667</v>
      </c>
      <c r="BO48" s="27">
        <f t="shared" si="141"/>
        <v>41459.443402194469</v>
      </c>
      <c r="BP48" s="27">
        <f t="shared" si="141"/>
        <v>49381.960711501066</v>
      </c>
      <c r="BQ48" s="27">
        <f t="shared" si="141"/>
        <v>72830.205917653206</v>
      </c>
      <c r="BR48" s="27">
        <f t="shared" si="141"/>
        <v>92959.908181830164</v>
      </c>
      <c r="BS48" s="27">
        <f t="shared" si="141"/>
        <v>101883.86018255881</v>
      </c>
      <c r="BT48" s="27">
        <f t="shared" si="141"/>
        <v>103605.50805010185</v>
      </c>
      <c r="BU48" s="27">
        <f t="shared" si="141"/>
        <v>78371.844448925622</v>
      </c>
      <c r="BV48" s="27">
        <f t="shared" si="141"/>
        <v>78345.15786116595</v>
      </c>
      <c r="BW48" s="27">
        <f t="shared" si="141"/>
        <v>91205.026058729098</v>
      </c>
      <c r="BX48" s="27">
        <f t="shared" si="141"/>
        <v>79017.964795001972</v>
      </c>
      <c r="BY48" s="27">
        <f t="shared" si="141"/>
        <v>87217.743309735844</v>
      </c>
      <c r="BZ48" s="27">
        <f t="shared" si="141"/>
        <v>87090.310298371682</v>
      </c>
      <c r="CA48" s="27">
        <f t="shared" si="141"/>
        <v>67640.106131463021</v>
      </c>
      <c r="CB48" s="27">
        <f t="shared" si="141"/>
        <v>62848.303770940583</v>
      </c>
      <c r="CC48" s="27">
        <f t="shared" si="141"/>
        <v>65004.520424801165</v>
      </c>
      <c r="CD48" s="27">
        <f t="shared" si="141"/>
        <v>63311.316952698944</v>
      </c>
      <c r="CE48" s="27">
        <f t="shared" si="141"/>
        <v>57387.188666118869</v>
      </c>
      <c r="CF48" s="27">
        <f t="shared" si="141"/>
        <v>51315.308414730971</v>
      </c>
      <c r="CG48" s="27">
        <f t="shared" si="141"/>
        <v>45524.585926947955</v>
      </c>
      <c r="CH48" s="27">
        <f t="shared" si="127"/>
        <v>49507.699994984854</v>
      </c>
      <c r="CI48" s="27">
        <f t="shared" ref="CI48:EL52" si="142">$C48*CI16</f>
        <v>46915.350224494185</v>
      </c>
      <c r="CJ48" s="27">
        <f t="shared" si="142"/>
        <v>34784.106770826969</v>
      </c>
      <c r="CK48" s="27">
        <f t="shared" si="142"/>
        <v>35316.692029233753</v>
      </c>
      <c r="CL48" s="27">
        <f t="shared" si="142"/>
        <v>33383.370711738433</v>
      </c>
      <c r="CM48" s="27">
        <f t="shared" si="142"/>
        <v>35211.724523600002</v>
      </c>
      <c r="CN48" s="27">
        <f t="shared" si="142"/>
        <v>37162.309539505244</v>
      </c>
      <c r="CO48" s="27">
        <f t="shared" si="142"/>
        <v>45251.877174741625</v>
      </c>
      <c r="CP48" s="27">
        <f t="shared" si="142"/>
        <v>47177.984602453194</v>
      </c>
      <c r="CQ48" s="27">
        <f t="shared" si="142"/>
        <v>45906.526967718222</v>
      </c>
      <c r="CR48" s="27">
        <f t="shared" si="142"/>
        <v>50813.729127733888</v>
      </c>
      <c r="CS48" s="27">
        <f t="shared" si="142"/>
        <v>49081.480631447121</v>
      </c>
      <c r="CT48" s="27">
        <f t="shared" si="142"/>
        <v>58905.950414449471</v>
      </c>
      <c r="CU48" s="27">
        <f t="shared" si="142"/>
        <v>63355.661198660928</v>
      </c>
      <c r="CV48" s="27">
        <f t="shared" si="142"/>
        <v>66630.1673413588</v>
      </c>
      <c r="CW48" s="27">
        <f t="shared" si="142"/>
        <v>61099.903676519374</v>
      </c>
      <c r="CX48" s="27">
        <f t="shared" si="142"/>
        <v>63602.653417042478</v>
      </c>
      <c r="CY48" s="27">
        <f t="shared" si="142"/>
        <v>65421.456278406455</v>
      </c>
      <c r="CZ48" s="27">
        <f t="shared" si="142"/>
        <v>62977.516087774529</v>
      </c>
      <c r="DA48" s="27">
        <f t="shared" si="142"/>
        <v>64600.025620784749</v>
      </c>
      <c r="DB48" s="27">
        <f t="shared" si="142"/>
        <v>58656.764831998415</v>
      </c>
      <c r="DC48" s="27">
        <f t="shared" si="142"/>
        <v>54801.710840620442</v>
      </c>
      <c r="DD48" s="27">
        <f t="shared" si="142"/>
        <v>54435.5630893044</v>
      </c>
      <c r="DE48" s="27">
        <f t="shared" si="142"/>
        <v>55308.964024022382</v>
      </c>
      <c r="DF48" s="27">
        <f t="shared" si="142"/>
        <v>50628.008576562839</v>
      </c>
      <c r="DG48" s="27">
        <f t="shared" si="142"/>
        <v>44135.305393512397</v>
      </c>
      <c r="DH48" s="27">
        <f t="shared" si="142"/>
        <v>44822.597555015302</v>
      </c>
      <c r="DI48" s="27">
        <f t="shared" si="142"/>
        <v>44713.384485190312</v>
      </c>
      <c r="DJ48" s="27">
        <f t="shared" si="142"/>
        <v>45727.348252876734</v>
      </c>
      <c r="DK48" s="27">
        <f t="shared" si="142"/>
        <v>37792.493761107697</v>
      </c>
      <c r="DL48" s="27">
        <f t="shared" si="142"/>
        <v>30020.709996669895</v>
      </c>
      <c r="DM48" s="27">
        <f t="shared" si="142"/>
        <v>32299.304678250384</v>
      </c>
      <c r="DN48" s="27">
        <f t="shared" si="142"/>
        <v>35053.768341693605</v>
      </c>
      <c r="DO48" s="27">
        <f t="shared" si="142"/>
        <v>32097.933746265226</v>
      </c>
      <c r="DP48" s="27">
        <f t="shared" si="142"/>
        <v>31054.472575631014</v>
      </c>
      <c r="DQ48" s="27">
        <f t="shared" si="142"/>
        <v>32630.438888614648</v>
      </c>
      <c r="DR48" s="27">
        <f t="shared" si="142"/>
        <v>29117.165377592308</v>
      </c>
      <c r="DS48" s="27">
        <f t="shared" si="142"/>
        <v>24933.804863689984</v>
      </c>
      <c r="DT48" s="27">
        <f t="shared" si="142"/>
        <v>32030.529876647772</v>
      </c>
      <c r="DU48" s="27">
        <f t="shared" si="142"/>
        <v>38303.929191258496</v>
      </c>
      <c r="DV48" s="27">
        <f t="shared" si="142"/>
        <v>48878.293438195054</v>
      </c>
      <c r="DW48" s="27">
        <f t="shared" si="142"/>
        <v>54011.753025607286</v>
      </c>
      <c r="DX48" s="27">
        <f t="shared" si="142"/>
        <v>63597.798911542559</v>
      </c>
      <c r="DY48" s="27">
        <f t="shared" si="142"/>
        <v>64746.926253653881</v>
      </c>
      <c r="DZ48" s="27">
        <f t="shared" si="142"/>
        <v>70207.280697470618</v>
      </c>
      <c r="EA48" s="27">
        <f t="shared" si="142"/>
        <v>85278.207536309637</v>
      </c>
      <c r="EB48" s="27">
        <f t="shared" si="142"/>
        <v>87355.990792112294</v>
      </c>
      <c r="EC48" s="27">
        <f t="shared" si="142"/>
        <v>113225.64638340962</v>
      </c>
      <c r="ED48" s="27">
        <f t="shared" si="142"/>
        <v>89872.084709054849</v>
      </c>
      <c r="EE48" s="27">
        <f t="shared" si="142"/>
        <v>93650.447727495397</v>
      </c>
      <c r="EF48" s="27">
        <f t="shared" si="142"/>
        <v>80174.423628460208</v>
      </c>
      <c r="EG48" s="27">
        <f t="shared" si="142"/>
        <v>81950.110432147223</v>
      </c>
      <c r="EH48" s="27">
        <f t="shared" si="142"/>
        <v>69529.129453446119</v>
      </c>
      <c r="EI48" s="27">
        <f t="shared" si="142"/>
        <v>87356.710067856417</v>
      </c>
      <c r="EJ48" s="27">
        <f t="shared" si="142"/>
        <v>96986.169441602993</v>
      </c>
      <c r="EK48" s="27">
        <f t="shared" si="142"/>
        <v>84023.473591730086</v>
      </c>
      <c r="EL48" s="27">
        <f t="shared" si="142"/>
        <v>89025.159428475265</v>
      </c>
      <c r="EM48" s="27">
        <f t="shared" si="135"/>
        <v>73561.998955255505</v>
      </c>
    </row>
    <row r="49" spans="2:143">
      <c r="B49" s="23">
        <f t="shared" si="129"/>
        <v>19</v>
      </c>
      <c r="C49" s="24">
        <f t="shared" si="122"/>
        <v>6.7463094246654531E-2</v>
      </c>
      <c r="D49" s="24"/>
      <c r="E49" s="25">
        <v>1915</v>
      </c>
      <c r="F49" s="26">
        <v>0.11417994077849684</v>
      </c>
      <c r="G49" s="27"/>
      <c r="H49" s="25">
        <v>12</v>
      </c>
      <c r="J49" s="27">
        <f t="shared" si="130"/>
        <v>31078.06700021994</v>
      </c>
      <c r="K49" s="27">
        <f t="shared" si="131"/>
        <v>56842.692344144976</v>
      </c>
      <c r="L49" s="27">
        <f t="shared" si="132"/>
        <v>98334.462368777997</v>
      </c>
      <c r="M49" s="30"/>
      <c r="N49" s="27">
        <f t="shared" si="133"/>
        <v>906439.18262957782</v>
      </c>
      <c r="O49" s="27">
        <f t="shared" si="123"/>
        <v>61151.192006599704</v>
      </c>
      <c r="P49" s="30"/>
      <c r="Q49" s="27">
        <f t="shared" si="124"/>
        <v>31078.06700021994</v>
      </c>
      <c r="R49" s="27">
        <f t="shared" si="125"/>
        <v>30073.125006379763</v>
      </c>
      <c r="S49" s="27">
        <v>1000</v>
      </c>
      <c r="T49" s="27">
        <f t="shared" si="126"/>
        <v>37183.270362178293</v>
      </c>
      <c r="U49" s="27"/>
      <c r="V49" s="27">
        <f t="shared" si="141"/>
        <v>95542.535500660117</v>
      </c>
      <c r="W49" s="27">
        <f t="shared" si="141"/>
        <v>94109.238873711656</v>
      </c>
      <c r="X49" s="27">
        <f t="shared" si="141"/>
        <v>98394.651539417217</v>
      </c>
      <c r="Y49" s="27">
        <f t="shared" si="141"/>
        <v>99989.129473440829</v>
      </c>
      <c r="Z49" s="27">
        <f t="shared" si="141"/>
        <v>102037.97921388544</v>
      </c>
      <c r="AA49" s="27">
        <f t="shared" si="141"/>
        <v>94260.172764318864</v>
      </c>
      <c r="AB49" s="27">
        <f t="shared" si="141"/>
        <v>93072.201862629736</v>
      </c>
      <c r="AC49" s="27">
        <f t="shared" si="141"/>
        <v>83602.059009956094</v>
      </c>
      <c r="AD49" s="27">
        <f t="shared" si="141"/>
        <v>75649.402098763734</v>
      </c>
      <c r="AE49" s="27">
        <f t="shared" si="141"/>
        <v>72834.888905348795</v>
      </c>
      <c r="AF49" s="27">
        <f t="shared" si="141"/>
        <v>70178.488564807383</v>
      </c>
      <c r="AG49" s="27">
        <f t="shared" si="141"/>
        <v>70893.01462451629</v>
      </c>
      <c r="AH49" s="27">
        <f t="shared" si="141"/>
        <v>74437.658966291885</v>
      </c>
      <c r="AI49" s="27">
        <f t="shared" si="141"/>
        <v>74925.413894364436</v>
      </c>
      <c r="AJ49" s="27">
        <f t="shared" si="141"/>
        <v>69392.823170353353</v>
      </c>
      <c r="AK49" s="27">
        <f t="shared" si="141"/>
        <v>63496.54882701383</v>
      </c>
      <c r="AL49" s="27">
        <f t="shared" si="141"/>
        <v>64037.354541185479</v>
      </c>
      <c r="AM49" s="27">
        <f t="shared" si="141"/>
        <v>74315.935640361218</v>
      </c>
      <c r="AN49" s="27">
        <f t="shared" si="141"/>
        <v>59702.269351266237</v>
      </c>
      <c r="AO49" s="27">
        <f t="shared" si="141"/>
        <v>60912.243345766503</v>
      </c>
      <c r="AP49" s="27">
        <f t="shared" si="141"/>
        <v>66698.178212419982</v>
      </c>
      <c r="AQ49" s="27">
        <f t="shared" si="141"/>
        <v>54638.412198372411</v>
      </c>
      <c r="AR49" s="27">
        <f t="shared" si="141"/>
        <v>56804.732631050269</v>
      </c>
      <c r="AS49" s="27">
        <f t="shared" si="141"/>
        <v>56630.332928996751</v>
      </c>
      <c r="AT49" s="27">
        <f t="shared" si="141"/>
        <v>56880.652057239691</v>
      </c>
      <c r="AU49" s="27">
        <f t="shared" si="141"/>
        <v>54136.720657616846</v>
      </c>
      <c r="AV49" s="27">
        <f t="shared" si="141"/>
        <v>47755.051454686545</v>
      </c>
      <c r="AW49" s="27">
        <f t="shared" si="141"/>
        <v>50757.379154459581</v>
      </c>
      <c r="AX49" s="27">
        <f t="shared" si="141"/>
        <v>43889.056736597457</v>
      </c>
      <c r="AY49" s="27">
        <f t="shared" si="141"/>
        <v>53930.428809467034</v>
      </c>
      <c r="AZ49" s="27">
        <f t="shared" si="141"/>
        <v>50284.444105961731</v>
      </c>
      <c r="BA49" s="27">
        <f t="shared" si="141"/>
        <v>45594.32393625129</v>
      </c>
      <c r="BB49" s="27">
        <f t="shared" si="141"/>
        <v>48259.086494860116</v>
      </c>
      <c r="BC49" s="27">
        <f t="shared" si="141"/>
        <v>47956.244214067665</v>
      </c>
      <c r="BD49" s="27">
        <f t="shared" si="141"/>
        <v>48347.628560203942</v>
      </c>
      <c r="BE49" s="27">
        <f t="shared" si="141"/>
        <v>40873.306026997532</v>
      </c>
      <c r="BF49" s="27">
        <f t="shared" si="141"/>
        <v>33348.453709589012</v>
      </c>
      <c r="BG49" s="27">
        <f t="shared" si="141"/>
        <v>32691.0811025402</v>
      </c>
      <c r="BH49" s="27">
        <f t="shared" si="141"/>
        <v>26545.983310609525</v>
      </c>
      <c r="BI49" s="27">
        <f t="shared" si="141"/>
        <v>27178.951953826458</v>
      </c>
      <c r="BJ49" s="27">
        <f t="shared" si="141"/>
        <v>31321.028281945928</v>
      </c>
      <c r="BK49" s="27">
        <f t="shared" si="141"/>
        <v>33897.051735981222</v>
      </c>
      <c r="BL49" s="27">
        <f t="shared" si="141"/>
        <v>36493.676815207233</v>
      </c>
      <c r="BM49" s="27">
        <f t="shared" si="141"/>
        <v>41015.793972911917</v>
      </c>
      <c r="BN49" s="27">
        <f t="shared" si="141"/>
        <v>44873.753915368528</v>
      </c>
      <c r="BO49" s="27">
        <f t="shared" si="141"/>
        <v>44619.576694123323</v>
      </c>
      <c r="BP49" s="27">
        <f t="shared" si="141"/>
        <v>55932.84377471231</v>
      </c>
      <c r="BQ49" s="27">
        <f t="shared" si="141"/>
        <v>84064.830147317043</v>
      </c>
      <c r="BR49" s="27">
        <f t="shared" si="141"/>
        <v>90982.803066117995</v>
      </c>
      <c r="BS49" s="27">
        <f t="shared" si="141"/>
        <v>100003.05933868159</v>
      </c>
      <c r="BT49" s="27">
        <f t="shared" si="141"/>
        <v>95046.905915376468</v>
      </c>
      <c r="BU49" s="27">
        <f t="shared" si="141"/>
        <v>86312.670121437215</v>
      </c>
      <c r="BV49" s="27">
        <f t="shared" si="141"/>
        <v>91518.491556067544</v>
      </c>
      <c r="BW49" s="27">
        <f t="shared" si="141"/>
        <v>86916.60108159321</v>
      </c>
      <c r="BX49" s="27">
        <f t="shared" si="141"/>
        <v>92172.739371830088</v>
      </c>
      <c r="BY49" s="27">
        <f t="shared" si="141"/>
        <v>93728.532290607356</v>
      </c>
      <c r="BZ49" s="27">
        <f t="shared" si="141"/>
        <v>76613.067497640892</v>
      </c>
      <c r="CA49" s="27">
        <f t="shared" si="141"/>
        <v>72543.142161712414</v>
      </c>
      <c r="CB49" s="27">
        <f t="shared" si="141"/>
        <v>63621.980656959488</v>
      </c>
      <c r="CC49" s="27">
        <f t="shared" si="141"/>
        <v>62142.574640243853</v>
      </c>
      <c r="CD49" s="27">
        <f t="shared" si="141"/>
        <v>52646.570868209696</v>
      </c>
      <c r="CE49" s="27">
        <f t="shared" si="141"/>
        <v>56514.700126356503</v>
      </c>
      <c r="CF49" s="27">
        <f t="shared" si="141"/>
        <v>53179.309947041729</v>
      </c>
      <c r="CG49" s="27">
        <f t="shared" si="141"/>
        <v>47179.867128818783</v>
      </c>
      <c r="CH49" s="27">
        <f t="shared" si="127"/>
        <v>54725.736862485617</v>
      </c>
      <c r="CI49" s="27">
        <f t="shared" si="142"/>
        <v>37380.73413675974</v>
      </c>
      <c r="CJ49" s="27">
        <f t="shared" si="142"/>
        <v>31067.981052763218</v>
      </c>
      <c r="CK49" s="27">
        <f t="shared" si="142"/>
        <v>35803.234883635276</v>
      </c>
      <c r="CL49" s="27">
        <f t="shared" si="142"/>
        <v>35645.188845565855</v>
      </c>
      <c r="CM49" s="27">
        <f t="shared" si="142"/>
        <v>35526.16924593845</v>
      </c>
      <c r="CN49" s="27">
        <f t="shared" si="142"/>
        <v>37629.230811601323</v>
      </c>
      <c r="CO49" s="27">
        <f t="shared" si="142"/>
        <v>46460.712126636179</v>
      </c>
      <c r="CP49" s="27">
        <f t="shared" si="142"/>
        <v>47574.057364677239</v>
      </c>
      <c r="CQ49" s="27">
        <f t="shared" si="142"/>
        <v>52661.324419584882</v>
      </c>
      <c r="CR49" s="27">
        <f t="shared" si="142"/>
        <v>54254.594621237811</v>
      </c>
      <c r="CS49" s="27">
        <f t="shared" si="142"/>
        <v>46934.482231917049</v>
      </c>
      <c r="CT49" s="27">
        <f t="shared" si="142"/>
        <v>56587.12166086441</v>
      </c>
      <c r="CU49" s="27">
        <f t="shared" si="142"/>
        <v>67548.102457724759</v>
      </c>
      <c r="CV49" s="27">
        <f t="shared" si="142"/>
        <v>65239.595599901659</v>
      </c>
      <c r="CW49" s="27">
        <f t="shared" si="142"/>
        <v>64170.632377581751</v>
      </c>
      <c r="CX49" s="27">
        <f t="shared" si="142"/>
        <v>66243.436127517256</v>
      </c>
      <c r="CY49" s="27">
        <f t="shared" si="142"/>
        <v>64659.864476028728</v>
      </c>
      <c r="CZ49" s="27">
        <f t="shared" si="142"/>
        <v>65142.361432773607</v>
      </c>
      <c r="DA49" s="27">
        <f t="shared" si="142"/>
        <v>67287.663133247494</v>
      </c>
      <c r="DB49" s="27">
        <f t="shared" si="142"/>
        <v>58512.623600879822</v>
      </c>
      <c r="DC49" s="27">
        <f t="shared" si="142"/>
        <v>52054.358094535499</v>
      </c>
      <c r="DD49" s="27">
        <f t="shared" si="142"/>
        <v>53131.730396391358</v>
      </c>
      <c r="DE49" s="27">
        <f t="shared" si="142"/>
        <v>53978.221454226026</v>
      </c>
      <c r="DF49" s="27">
        <f t="shared" si="142"/>
        <v>43214.201471224878</v>
      </c>
      <c r="DG49" s="27">
        <f t="shared" si="142"/>
        <v>47075.269465875419</v>
      </c>
      <c r="DH49" s="27">
        <f t="shared" si="142"/>
        <v>46569.884589062764</v>
      </c>
      <c r="DI49" s="27">
        <f t="shared" si="142"/>
        <v>45195.021772315675</v>
      </c>
      <c r="DJ49" s="27">
        <f t="shared" si="142"/>
        <v>39091.606671191541</v>
      </c>
      <c r="DK49" s="27">
        <f t="shared" si="142"/>
        <v>31269.700001897629</v>
      </c>
      <c r="DL49" s="27">
        <f t="shared" si="142"/>
        <v>32219.933414698229</v>
      </c>
      <c r="DM49" s="27">
        <f t="shared" si="142"/>
        <v>33296.43147689641</v>
      </c>
      <c r="DN49" s="27">
        <f t="shared" si="142"/>
        <v>31329.128703784452</v>
      </c>
      <c r="DO49" s="27">
        <f t="shared" si="142"/>
        <v>30307.296970949348</v>
      </c>
      <c r="DP49" s="27">
        <f t="shared" si="142"/>
        <v>27852.139554228077</v>
      </c>
      <c r="DQ49" s="27">
        <f t="shared" si="142"/>
        <v>31056.733243633571</v>
      </c>
      <c r="DR49" s="27">
        <f t="shared" si="142"/>
        <v>25905.781418469542</v>
      </c>
      <c r="DS49" s="27">
        <f t="shared" si="142"/>
        <v>32375.55179106104</v>
      </c>
      <c r="DT49" s="27">
        <f t="shared" si="142"/>
        <v>32745.439897920372</v>
      </c>
      <c r="DU49" s="27">
        <f t="shared" si="142"/>
        <v>40442.146582821377</v>
      </c>
      <c r="DV49" s="27">
        <f t="shared" si="142"/>
        <v>57968.485298623295</v>
      </c>
      <c r="DW49" s="27">
        <f t="shared" si="142"/>
        <v>65561.156025923483</v>
      </c>
      <c r="DX49" s="27">
        <f t="shared" si="142"/>
        <v>57867.238865798929</v>
      </c>
      <c r="DY49" s="27">
        <f t="shared" si="142"/>
        <v>66290.650433803166</v>
      </c>
      <c r="DZ49" s="27">
        <f t="shared" si="142"/>
        <v>76484.330282896713</v>
      </c>
      <c r="EA49" s="27">
        <f t="shared" si="142"/>
        <v>83142.973115527202</v>
      </c>
      <c r="EB49" s="27">
        <f t="shared" si="142"/>
        <v>100737.78845350235</v>
      </c>
      <c r="EC49" s="27">
        <f t="shared" si="142"/>
        <v>116695.31982685234</v>
      </c>
      <c r="ED49" s="27">
        <f t="shared" si="142"/>
        <v>95740.692373303275</v>
      </c>
      <c r="EE49" s="27">
        <f t="shared" si="142"/>
        <v>84649.952655911198</v>
      </c>
      <c r="EF49" s="27">
        <f t="shared" si="142"/>
        <v>97190.868126632966</v>
      </c>
      <c r="EG49" s="27">
        <f t="shared" si="142"/>
        <v>84396.633123217529</v>
      </c>
      <c r="EH49" s="27">
        <f t="shared" si="142"/>
        <v>79485.323305890721</v>
      </c>
      <c r="EI49" s="27">
        <f t="shared" si="142"/>
        <v>99298.555582074172</v>
      </c>
      <c r="EJ49" s="27">
        <f t="shared" si="142"/>
        <v>91535.792895873601</v>
      </c>
      <c r="EK49" s="27">
        <f t="shared" si="142"/>
        <v>86796.107127553201</v>
      </c>
      <c r="EL49" s="27">
        <f t="shared" si="142"/>
        <v>84830.737099720573</v>
      </c>
      <c r="EM49" s="27">
        <f t="shared" si="135"/>
        <v>70713.011235015743</v>
      </c>
    </row>
    <row r="50" spans="2:143">
      <c r="B50" s="23">
        <f t="shared" si="129"/>
        <v>18</v>
      </c>
      <c r="C50" s="24">
        <f t="shared" si="122"/>
        <v>7.027709928887009E-2</v>
      </c>
      <c r="D50" s="24"/>
      <c r="E50" s="25">
        <v>1916</v>
      </c>
      <c r="F50" s="26">
        <v>-6.9870289603371299E-2</v>
      </c>
      <c r="G50" s="27"/>
      <c r="H50" s="25">
        <v>13</v>
      </c>
      <c r="J50" s="27">
        <f t="shared" si="130"/>
        <v>29778.463447832459</v>
      </c>
      <c r="K50" s="27">
        <f t="shared" si="131"/>
        <v>59450.309886993877</v>
      </c>
      <c r="L50" s="27">
        <f t="shared" si="132"/>
        <v>102554.79753663702</v>
      </c>
      <c r="M50" s="30"/>
      <c r="N50" s="27">
        <f t="shared" si="133"/>
        <v>887546.81792351697</v>
      </c>
      <c r="O50" s="27">
        <f t="shared" si="123"/>
        <v>62374.215846731706</v>
      </c>
      <c r="P50" s="30"/>
      <c r="Q50" s="27">
        <f t="shared" si="124"/>
        <v>29778.463447832459</v>
      </c>
      <c r="R50" s="27">
        <f t="shared" si="125"/>
        <v>32595.752398899247</v>
      </c>
      <c r="S50" s="27">
        <v>1000</v>
      </c>
      <c r="T50" s="27">
        <f t="shared" si="126"/>
        <v>40180.581689905317</v>
      </c>
      <c r="U50" s="27"/>
      <c r="V50" s="27">
        <f t="shared" si="141"/>
        <v>97990.015565431051</v>
      </c>
      <c r="W50" s="27">
        <f t="shared" si="141"/>
        <v>99488.501893818437</v>
      </c>
      <c r="X50" s="27">
        <f t="shared" si="141"/>
        <v>105069.85570100212</v>
      </c>
      <c r="Y50" s="27">
        <f t="shared" si="141"/>
        <v>114275.97160701557</v>
      </c>
      <c r="Z50" s="27">
        <f t="shared" si="141"/>
        <v>104684.67365228497</v>
      </c>
      <c r="AA50" s="27">
        <f t="shared" si="141"/>
        <v>88556.238004776242</v>
      </c>
      <c r="AB50" s="27">
        <f t="shared" si="141"/>
        <v>99222.024186398005</v>
      </c>
      <c r="AC50" s="27">
        <f t="shared" si="141"/>
        <v>89462.270506550078</v>
      </c>
      <c r="AD50" s="27">
        <f t="shared" si="141"/>
        <v>71015.538007891155</v>
      </c>
      <c r="AE50" s="27">
        <f t="shared" si="141"/>
        <v>82211.096576803815</v>
      </c>
      <c r="AF50" s="27">
        <f t="shared" si="141"/>
        <v>65615.714876321086</v>
      </c>
      <c r="AG50" s="27">
        <f t="shared" si="141"/>
        <v>76344.502713252674</v>
      </c>
      <c r="AH50" s="27">
        <f t="shared" si="141"/>
        <v>79208.133774492351</v>
      </c>
      <c r="AI50" s="27">
        <f t="shared" si="141"/>
        <v>74100.510577786321</v>
      </c>
      <c r="AJ50" s="27">
        <f t="shared" si="141"/>
        <v>72569.186761713805</v>
      </c>
      <c r="AK50" s="27">
        <f t="shared" si="141"/>
        <v>65698.376362861381</v>
      </c>
      <c r="AL50" s="27">
        <f t="shared" si="141"/>
        <v>69818.87992684303</v>
      </c>
      <c r="AM50" s="27">
        <f t="shared" si="141"/>
        <v>63647.145925454868</v>
      </c>
      <c r="AN50" s="27">
        <f t="shared" si="141"/>
        <v>65181.978241837453</v>
      </c>
      <c r="AO50" s="27">
        <f t="shared" si="141"/>
        <v>62612.616603596587</v>
      </c>
      <c r="AP50" s="27">
        <f t="shared" si="141"/>
        <v>61672.144346659938</v>
      </c>
      <c r="AQ50" s="27">
        <f t="shared" si="141"/>
        <v>53111.476410647279</v>
      </c>
      <c r="AR50" s="27">
        <f t="shared" si="141"/>
        <v>60985.057961621329</v>
      </c>
      <c r="AS50" s="27">
        <f t="shared" si="141"/>
        <v>60525.953662384905</v>
      </c>
      <c r="AT50" s="27">
        <f t="shared" si="141"/>
        <v>53540.693781047405</v>
      </c>
      <c r="AU50" s="27">
        <f t="shared" si="141"/>
        <v>49940.975010092749</v>
      </c>
      <c r="AV50" s="27">
        <f t="shared" si="141"/>
        <v>52517.45898768348</v>
      </c>
      <c r="AW50" s="27">
        <f t="shared" si="141"/>
        <v>47851.520481285821</v>
      </c>
      <c r="AX50" s="27">
        <f t="shared" si="141"/>
        <v>46188.180807809011</v>
      </c>
      <c r="AY50" s="27">
        <f t="shared" si="141"/>
        <v>54899.747986684779</v>
      </c>
      <c r="AZ50" s="27">
        <f t="shared" si="141"/>
        <v>46867.095465777151</v>
      </c>
      <c r="BA50" s="27">
        <f t="shared" si="141"/>
        <v>44622.528352577254</v>
      </c>
      <c r="BB50" s="27">
        <f t="shared" si="141"/>
        <v>46616.04960391888</v>
      </c>
      <c r="BC50" s="27">
        <f t="shared" si="141"/>
        <v>51905.585916608878</v>
      </c>
      <c r="BD50" s="27">
        <f t="shared" si="141"/>
        <v>43684.995278419221</v>
      </c>
      <c r="BE50" s="27">
        <f t="shared" si="141"/>
        <v>31390.275665964062</v>
      </c>
      <c r="BF50" s="27">
        <f t="shared" si="141"/>
        <v>30157.431860719294</v>
      </c>
      <c r="BG50" s="27">
        <f t="shared" si="141"/>
        <v>29193.30096682056</v>
      </c>
      <c r="BH50" s="27">
        <f t="shared" si="141"/>
        <v>25622.957641699712</v>
      </c>
      <c r="BI50" s="27">
        <f t="shared" si="141"/>
        <v>32961.777375513775</v>
      </c>
      <c r="BJ50" s="27">
        <f t="shared" si="141"/>
        <v>34506.30078191244</v>
      </c>
      <c r="BK50" s="27">
        <f t="shared" si="141"/>
        <v>34013.553606984322</v>
      </c>
      <c r="BL50" s="27">
        <f t="shared" si="141"/>
        <v>40141.584992436845</v>
      </c>
      <c r="BM50" s="27">
        <f t="shared" si="141"/>
        <v>43345.974620876041</v>
      </c>
      <c r="BN50" s="27">
        <f t="shared" si="141"/>
        <v>48294.133738274526</v>
      </c>
      <c r="BO50" s="27">
        <f t="shared" si="141"/>
        <v>50538.694222907718</v>
      </c>
      <c r="BP50" s="27">
        <f t="shared" si="141"/>
        <v>64560.918815662764</v>
      </c>
      <c r="BQ50" s="27">
        <f t="shared" si="141"/>
        <v>82276.90878437167</v>
      </c>
      <c r="BR50" s="27">
        <f t="shared" si="141"/>
        <v>89303.238388469865</v>
      </c>
      <c r="BS50" s="27">
        <f t="shared" si="141"/>
        <v>91742.046838060312</v>
      </c>
      <c r="BT50" s="27">
        <f t="shared" si="141"/>
        <v>104677.28932529458</v>
      </c>
      <c r="BU50" s="27">
        <f t="shared" si="141"/>
        <v>100825.69985612176</v>
      </c>
      <c r="BV50" s="27">
        <f t="shared" si="141"/>
        <v>87215.327552736009</v>
      </c>
      <c r="BW50" s="27">
        <f t="shared" si="141"/>
        <v>101386.32701263587</v>
      </c>
      <c r="BX50" s="27">
        <f t="shared" si="141"/>
        <v>99053.417924904556</v>
      </c>
      <c r="BY50" s="27">
        <f t="shared" si="141"/>
        <v>82452.690158452373</v>
      </c>
      <c r="BZ50" s="27">
        <f t="shared" si="141"/>
        <v>82166.527594211249</v>
      </c>
      <c r="CA50" s="27">
        <f t="shared" si="141"/>
        <v>73436.164709055243</v>
      </c>
      <c r="CB50" s="27">
        <f t="shared" si="141"/>
        <v>60820.90377559077</v>
      </c>
      <c r="CC50" s="27">
        <f t="shared" si="141"/>
        <v>51674.70236284734</v>
      </c>
      <c r="CD50" s="27">
        <f t="shared" si="141"/>
        <v>51846.156510790257</v>
      </c>
      <c r="CE50" s="27">
        <f t="shared" si="141"/>
        <v>58567.566822240398</v>
      </c>
      <c r="CF50" s="27">
        <f t="shared" si="141"/>
        <v>55112.918134605599</v>
      </c>
      <c r="CG50" s="27">
        <f t="shared" si="141"/>
        <v>52152.553925153567</v>
      </c>
      <c r="CH50" s="27">
        <f t="shared" si="127"/>
        <v>43603.814323159575</v>
      </c>
      <c r="CI50" s="27">
        <f t="shared" si="142"/>
        <v>33387.20029669517</v>
      </c>
      <c r="CJ50" s="27">
        <f t="shared" si="142"/>
        <v>31495.991246056281</v>
      </c>
      <c r="CK50" s="27">
        <f t="shared" si="142"/>
        <v>38229.005684575226</v>
      </c>
      <c r="CL50" s="27">
        <f t="shared" si="142"/>
        <v>35963.504453815411</v>
      </c>
      <c r="CM50" s="27">
        <f t="shared" si="142"/>
        <v>35972.533434347701</v>
      </c>
      <c r="CN50" s="27">
        <f t="shared" si="142"/>
        <v>38634.438379948588</v>
      </c>
      <c r="CO50" s="27">
        <f t="shared" si="142"/>
        <v>46850.763179939044</v>
      </c>
      <c r="CP50" s="27">
        <f t="shared" si="142"/>
        <v>54574.219273851035</v>
      </c>
      <c r="CQ50" s="27">
        <f t="shared" si="142"/>
        <v>56227.300330978222</v>
      </c>
      <c r="CR50" s="27">
        <f t="shared" si="142"/>
        <v>51881.30583042826</v>
      </c>
      <c r="CS50" s="27">
        <f t="shared" si="142"/>
        <v>45086.909513570754</v>
      </c>
      <c r="CT50" s="27">
        <f t="shared" si="142"/>
        <v>60331.667595580147</v>
      </c>
      <c r="CU50" s="27">
        <f t="shared" si="142"/>
        <v>66138.37340833577</v>
      </c>
      <c r="CV50" s="27">
        <f t="shared" si="142"/>
        <v>68518.374887589962</v>
      </c>
      <c r="CW50" s="27">
        <f t="shared" si="142"/>
        <v>66834.997579325747</v>
      </c>
      <c r="CX50" s="27">
        <f t="shared" si="142"/>
        <v>65472.275398514939</v>
      </c>
      <c r="CY50" s="27">
        <f t="shared" si="142"/>
        <v>66882.540366009984</v>
      </c>
      <c r="CZ50" s="27">
        <f t="shared" si="142"/>
        <v>67852.562435864194</v>
      </c>
      <c r="DA50" s="27">
        <f t="shared" si="142"/>
        <v>67122.312612623005</v>
      </c>
      <c r="DB50" s="27">
        <f t="shared" si="142"/>
        <v>55579.233116082127</v>
      </c>
      <c r="DC50" s="27">
        <f t="shared" si="142"/>
        <v>50807.559677461846</v>
      </c>
      <c r="DD50" s="27">
        <f t="shared" si="142"/>
        <v>51853.372417841783</v>
      </c>
      <c r="DE50" s="27">
        <f t="shared" si="142"/>
        <v>46073.819661576752</v>
      </c>
      <c r="DF50" s="27">
        <f t="shared" si="142"/>
        <v>46092.80848682137</v>
      </c>
      <c r="DG50" s="27">
        <f t="shared" si="142"/>
        <v>48910.370786388048</v>
      </c>
      <c r="DH50" s="27">
        <f t="shared" si="142"/>
        <v>47071.519460443327</v>
      </c>
      <c r="DI50" s="27">
        <f t="shared" si="142"/>
        <v>38636.528950881278</v>
      </c>
      <c r="DJ50" s="27">
        <f t="shared" si="142"/>
        <v>32344.592577754032</v>
      </c>
      <c r="DK50" s="27">
        <f t="shared" si="142"/>
        <v>33560.42052538033</v>
      </c>
      <c r="DL50" s="27">
        <f t="shared" si="142"/>
        <v>33214.609906295285</v>
      </c>
      <c r="DM50" s="27">
        <f t="shared" si="142"/>
        <v>29758.517741891046</v>
      </c>
      <c r="DN50" s="27">
        <f t="shared" si="142"/>
        <v>29581.381000176338</v>
      </c>
      <c r="DO50" s="27">
        <f t="shared" si="142"/>
        <v>27182.012597074772</v>
      </c>
      <c r="DP50" s="27">
        <f t="shared" si="142"/>
        <v>26508.882438045599</v>
      </c>
      <c r="DQ50" s="27">
        <f t="shared" si="142"/>
        <v>27631.430894727298</v>
      </c>
      <c r="DR50" s="27">
        <f t="shared" si="142"/>
        <v>33637.624605900011</v>
      </c>
      <c r="DS50" s="27">
        <f t="shared" si="142"/>
        <v>33098.162578606403</v>
      </c>
      <c r="DT50" s="27">
        <f t="shared" si="142"/>
        <v>34573.369057211159</v>
      </c>
      <c r="DU50" s="27">
        <f t="shared" si="142"/>
        <v>47963.417188356347</v>
      </c>
      <c r="DV50" s="27">
        <f t="shared" si="142"/>
        <v>70363.961477933612</v>
      </c>
      <c r="DW50" s="27">
        <f t="shared" si="142"/>
        <v>59653.685206100308</v>
      </c>
      <c r="DX50" s="27">
        <f t="shared" si="142"/>
        <v>59246.934567887445</v>
      </c>
      <c r="DY50" s="27">
        <f t="shared" si="142"/>
        <v>72217.524337610725</v>
      </c>
      <c r="DZ50" s="27">
        <f t="shared" si="142"/>
        <v>74569.280947449588</v>
      </c>
      <c r="EA50" s="27">
        <f t="shared" si="142"/>
        <v>95879.391455124802</v>
      </c>
      <c r="EB50" s="27">
        <f t="shared" si="142"/>
        <v>103824.78544148761</v>
      </c>
      <c r="EC50" s="27">
        <f t="shared" si="142"/>
        <v>124315.4729648911</v>
      </c>
      <c r="ED50" s="27">
        <f t="shared" si="142"/>
        <v>86539.309456657822</v>
      </c>
      <c r="EE50" s="27">
        <f t="shared" si="142"/>
        <v>102616.29598526868</v>
      </c>
      <c r="EF50" s="27">
        <f t="shared" si="142"/>
        <v>100092.38543982204</v>
      </c>
      <c r="EG50" s="27">
        <f t="shared" si="142"/>
        <v>96481.772783005916</v>
      </c>
      <c r="EH50" s="27">
        <f t="shared" si="142"/>
        <v>90351.133737960394</v>
      </c>
      <c r="EI50" s="27">
        <f t="shared" si="142"/>
        <v>93718.228804705999</v>
      </c>
      <c r="EJ50" s="27">
        <f t="shared" si="142"/>
        <v>94556.320354003328</v>
      </c>
      <c r="EK50" s="27">
        <f t="shared" si="142"/>
        <v>82706.706646588209</v>
      </c>
      <c r="EL50" s="27">
        <f t="shared" si="142"/>
        <v>81545.321644344018</v>
      </c>
      <c r="EM50" s="27">
        <f t="shared" si="135"/>
        <v>75495.76131286021</v>
      </c>
    </row>
    <row r="51" spans="2:143">
      <c r="B51" s="23">
        <f t="shared" si="129"/>
        <v>17</v>
      </c>
      <c r="C51" s="24">
        <f t="shared" si="122"/>
        <v>7.3430062574903796E-2</v>
      </c>
      <c r="D51" s="24"/>
      <c r="E51" s="25">
        <v>1917</v>
      </c>
      <c r="F51" s="26">
        <v>-0.20942739068245192</v>
      </c>
      <c r="G51" s="27"/>
      <c r="H51" s="25">
        <v>14</v>
      </c>
      <c r="J51" s="27">
        <f t="shared" si="130"/>
        <v>28451.564672138516</v>
      </c>
      <c r="K51" s="27">
        <f t="shared" si="131"/>
        <v>58703.61270464008</v>
      </c>
      <c r="L51" s="27">
        <f t="shared" si="132"/>
        <v>109635.22174838705</v>
      </c>
      <c r="M51" s="30"/>
      <c r="N51" s="27">
        <f t="shared" si="133"/>
        <v>866425.79255284939</v>
      </c>
      <c r="O51" s="27">
        <f t="shared" si="123"/>
        <v>63621.700163666348</v>
      </c>
      <c r="P51" s="30"/>
      <c r="Q51" s="27">
        <f t="shared" si="124"/>
        <v>28451.564672138516</v>
      </c>
      <c r="R51" s="27">
        <f t="shared" si="125"/>
        <v>35170.135491527835</v>
      </c>
      <c r="S51" s="27">
        <v>1000</v>
      </c>
      <c r="T51" s="27">
        <f t="shared" si="126"/>
        <v>46013.5215847207</v>
      </c>
      <c r="U51" s="27"/>
      <c r="V51" s="27">
        <f t="shared" si="141"/>
        <v>103591.10291221282</v>
      </c>
      <c r="W51" s="27">
        <f t="shared" si="141"/>
        <v>106237.91409744234</v>
      </c>
      <c r="X51" s="27">
        <f t="shared" si="141"/>
        <v>120082.65208499727</v>
      </c>
      <c r="Y51" s="27">
        <f t="shared" si="141"/>
        <v>117240.09908998941</v>
      </c>
      <c r="Z51" s="27">
        <f t="shared" si="141"/>
        <v>98349.924507175427</v>
      </c>
      <c r="AA51" s="27">
        <f t="shared" si="141"/>
        <v>94407.664300616103</v>
      </c>
      <c r="AB51" s="27">
        <f t="shared" si="141"/>
        <v>106177.14052848727</v>
      </c>
      <c r="AC51" s="27">
        <f t="shared" si="141"/>
        <v>83982.306471315402</v>
      </c>
      <c r="AD51" s="27">
        <f t="shared" si="141"/>
        <v>80157.536331351177</v>
      </c>
      <c r="AE51" s="27">
        <f t="shared" si="141"/>
        <v>76866.002431382818</v>
      </c>
      <c r="AF51" s="27">
        <f t="shared" si="141"/>
        <v>70661.392366222688</v>
      </c>
      <c r="AG51" s="27">
        <f t="shared" si="141"/>
        <v>81237.181123559552</v>
      </c>
      <c r="AH51" s="27">
        <f t="shared" si="141"/>
        <v>78336.079169059507</v>
      </c>
      <c r="AI51" s="27">
        <f t="shared" si="141"/>
        <v>77492.362258509675</v>
      </c>
      <c r="AJ51" s="27">
        <f t="shared" si="141"/>
        <v>75085.620120971056</v>
      </c>
      <c r="AK51" s="27">
        <f t="shared" si="141"/>
        <v>71629.86484266851</v>
      </c>
      <c r="AL51" s="27">
        <f t="shared" si="141"/>
        <v>59795.687166752999</v>
      </c>
      <c r="AM51" s="27">
        <f t="shared" si="141"/>
        <v>69488.931090021651</v>
      </c>
      <c r="AN51" s="27">
        <f t="shared" si="141"/>
        <v>67001.541709000172</v>
      </c>
      <c r="AO51" s="27">
        <f t="shared" si="141"/>
        <v>57894.449782438533</v>
      </c>
      <c r="AP51" s="27">
        <f t="shared" si="141"/>
        <v>59948.642500252499</v>
      </c>
      <c r="AQ51" s="27">
        <f t="shared" si="141"/>
        <v>57020.010786216102</v>
      </c>
      <c r="AR51" s="27">
        <f t="shared" si="141"/>
        <v>65180.241778040734</v>
      </c>
      <c r="AS51" s="27">
        <f t="shared" si="141"/>
        <v>56971.947993538437</v>
      </c>
      <c r="AT51" s="27">
        <f t="shared" si="141"/>
        <v>49391.141865666585</v>
      </c>
      <c r="AU51" s="27">
        <f t="shared" si="141"/>
        <v>54921.375372951865</v>
      </c>
      <c r="AV51" s="27">
        <f t="shared" si="141"/>
        <v>49510.835788561912</v>
      </c>
      <c r="AW51" s="27">
        <f t="shared" si="141"/>
        <v>50358.217839647099</v>
      </c>
      <c r="AX51" s="27">
        <f t="shared" si="141"/>
        <v>47018.344602278055</v>
      </c>
      <c r="AY51" s="27">
        <f t="shared" si="141"/>
        <v>51168.741659291962</v>
      </c>
      <c r="AZ51" s="27">
        <f t="shared" si="141"/>
        <v>45868.172080994605</v>
      </c>
      <c r="BA51" s="27">
        <f t="shared" si="141"/>
        <v>43103.302325408979</v>
      </c>
      <c r="BB51" s="27">
        <f t="shared" si="141"/>
        <v>50455.022228353067</v>
      </c>
      <c r="BC51" s="27">
        <f t="shared" si="141"/>
        <v>46899.82411168496</v>
      </c>
      <c r="BD51" s="27">
        <f t="shared" si="141"/>
        <v>33549.623887780457</v>
      </c>
      <c r="BE51" s="27">
        <f t="shared" si="141"/>
        <v>28386.626490370272</v>
      </c>
      <c r="BF51" s="27">
        <f t="shared" si="141"/>
        <v>26930.739363891891</v>
      </c>
      <c r="BG51" s="27">
        <f t="shared" si="141"/>
        <v>28178.225886071312</v>
      </c>
      <c r="BH51" s="27">
        <f t="shared" si="141"/>
        <v>31074.716454216305</v>
      </c>
      <c r="BI51" s="27">
        <f t="shared" si="141"/>
        <v>36313.910073045983</v>
      </c>
      <c r="BJ51" s="27">
        <f t="shared" si="141"/>
        <v>34624.896600622567</v>
      </c>
      <c r="BK51" s="27">
        <f t="shared" si="141"/>
        <v>37413.548651820442</v>
      </c>
      <c r="BL51" s="27">
        <f t="shared" si="141"/>
        <v>42422.1002639383</v>
      </c>
      <c r="BM51" s="27">
        <f t="shared" si="141"/>
        <v>46649.903623050806</v>
      </c>
      <c r="BN51" s="27">
        <f t="shared" si="141"/>
        <v>54700.708491488789</v>
      </c>
      <c r="BO51" s="27">
        <f t="shared" si="141"/>
        <v>58334.67985137381</v>
      </c>
      <c r="BP51" s="27">
        <f t="shared" si="141"/>
        <v>63187.81372808187</v>
      </c>
      <c r="BQ51" s="27">
        <f t="shared" si="141"/>
        <v>80758.057033015051</v>
      </c>
      <c r="BR51" s="27">
        <f t="shared" si="141"/>
        <v>81926.112393007919</v>
      </c>
      <c r="BS51" s="27">
        <f t="shared" si="141"/>
        <v>101037.57389759246</v>
      </c>
      <c r="BT51" s="27">
        <f t="shared" si="141"/>
        <v>122278.23493834036</v>
      </c>
      <c r="BU51" s="27">
        <f t="shared" si="141"/>
        <v>96084.914525697372</v>
      </c>
      <c r="BV51" s="27">
        <f t="shared" si="141"/>
        <v>101734.78495178356</v>
      </c>
      <c r="BW51" s="27">
        <f t="shared" si="141"/>
        <v>108954.79823965076</v>
      </c>
      <c r="BX51" s="27">
        <f t="shared" si="141"/>
        <v>87136.975024586995</v>
      </c>
      <c r="BY51" s="27">
        <f t="shared" si="141"/>
        <v>88429.447643902793</v>
      </c>
      <c r="BZ51" s="27">
        <f t="shared" si="141"/>
        <v>83178.016200741768</v>
      </c>
      <c r="CA51" s="27">
        <f t="shared" si="141"/>
        <v>70202.999989899035</v>
      </c>
      <c r="CB51" s="27">
        <f t="shared" si="141"/>
        <v>50575.666010588357</v>
      </c>
      <c r="CC51" s="27">
        <f t="shared" si="141"/>
        <v>50889.063849179678</v>
      </c>
      <c r="CD51" s="27">
        <f t="shared" si="141"/>
        <v>53729.440820405638</v>
      </c>
      <c r="CE51" s="27">
        <f t="shared" si="141"/>
        <v>60697.092888786829</v>
      </c>
      <c r="CF51" s="27">
        <f t="shared" si="141"/>
        <v>60921.736535198965</v>
      </c>
      <c r="CG51" s="27">
        <f t="shared" ref="CG51" si="143">$C51*CG19</f>
        <v>41553.579873125833</v>
      </c>
      <c r="CH51" s="27">
        <f t="shared" si="127"/>
        <v>38945.443853003679</v>
      </c>
      <c r="CI51" s="27">
        <f t="shared" si="142"/>
        <v>33847.161374572541</v>
      </c>
      <c r="CJ51" s="27">
        <f t="shared" si="142"/>
        <v>33629.934063225155</v>
      </c>
      <c r="CK51" s="27">
        <f t="shared" si="142"/>
        <v>38570.395072354411</v>
      </c>
      <c r="CL51" s="27">
        <f t="shared" si="142"/>
        <v>36415.363486708884</v>
      </c>
      <c r="CM51" s="27">
        <f t="shared" si="142"/>
        <v>36933.484856444884</v>
      </c>
      <c r="CN51" s="27">
        <f t="shared" si="142"/>
        <v>38958.785612138854</v>
      </c>
      <c r="CO51" s="27">
        <f t="shared" si="142"/>
        <v>53744.497832712994</v>
      </c>
      <c r="CP51" s="27">
        <f t="shared" si="142"/>
        <v>58269.72738076972</v>
      </c>
      <c r="CQ51" s="27">
        <f t="shared" si="142"/>
        <v>53767.718381383173</v>
      </c>
      <c r="CR51" s="27">
        <f t="shared" si="142"/>
        <v>49839.001735736543</v>
      </c>
      <c r="CS51" s="27">
        <f t="shared" si="142"/>
        <v>48070.450622796321</v>
      </c>
      <c r="CT51" s="27">
        <f t="shared" si="142"/>
        <v>59072.545557906342</v>
      </c>
      <c r="CU51" s="27">
        <f t="shared" si="142"/>
        <v>69462.323026027341</v>
      </c>
      <c r="CV51" s="27">
        <f t="shared" si="142"/>
        <v>71363.25839530371</v>
      </c>
      <c r="CW51" s="27">
        <f t="shared" si="142"/>
        <v>66056.950296921379</v>
      </c>
      <c r="CX51" s="27">
        <f t="shared" si="142"/>
        <v>67722.877826616867</v>
      </c>
      <c r="CY51" s="27">
        <f t="shared" si="142"/>
        <v>69665.140259571883</v>
      </c>
      <c r="CZ51" s="27">
        <f t="shared" si="142"/>
        <v>67685.82375001836</v>
      </c>
      <c r="DA51" s="27">
        <f t="shared" si="142"/>
        <v>63757.295954362533</v>
      </c>
      <c r="DB51" s="27">
        <f t="shared" si="142"/>
        <v>54248.007404962009</v>
      </c>
      <c r="DC51" s="27">
        <f t="shared" si="142"/>
        <v>49585.121620207668</v>
      </c>
      <c r="DD51" s="27">
        <f t="shared" si="142"/>
        <v>44260.126867095503</v>
      </c>
      <c r="DE51" s="27">
        <f t="shared" si="142"/>
        <v>49142.913061380874</v>
      </c>
      <c r="DF51" s="27">
        <f t="shared" si="142"/>
        <v>47889.611238670026</v>
      </c>
      <c r="DG51" s="27">
        <f t="shared" si="142"/>
        <v>49437.216574714679</v>
      </c>
      <c r="DH51" s="27">
        <f t="shared" si="142"/>
        <v>40240.717961318194</v>
      </c>
      <c r="DI51" s="27">
        <f t="shared" si="142"/>
        <v>31968.058976092274</v>
      </c>
      <c r="DJ51" s="27">
        <f t="shared" si="142"/>
        <v>34714.056372963161</v>
      </c>
      <c r="DK51" s="27">
        <f t="shared" si="142"/>
        <v>34596.479815604645</v>
      </c>
      <c r="DL51" s="27">
        <f t="shared" si="142"/>
        <v>29685.390125735164</v>
      </c>
      <c r="DM51" s="27">
        <f t="shared" si="142"/>
        <v>28098.389190665526</v>
      </c>
      <c r="DN51" s="27">
        <f t="shared" si="142"/>
        <v>26530.952983250303</v>
      </c>
      <c r="DO51" s="27">
        <f t="shared" si="142"/>
        <v>25871.074463144589</v>
      </c>
      <c r="DP51" s="27">
        <f t="shared" si="142"/>
        <v>23585.170643582107</v>
      </c>
      <c r="DQ51" s="27">
        <f t="shared" si="142"/>
        <v>35878.311668994807</v>
      </c>
      <c r="DR51" s="27">
        <f t="shared" si="142"/>
        <v>34388.404409268056</v>
      </c>
      <c r="DS51" s="27">
        <f t="shared" si="142"/>
        <v>34945.781565707679</v>
      </c>
      <c r="DT51" s="27">
        <f t="shared" si="142"/>
        <v>41003.187610283952</v>
      </c>
      <c r="DU51" s="27">
        <f t="shared" si="142"/>
        <v>58219.496714565961</v>
      </c>
      <c r="DV51" s="27">
        <f t="shared" si="142"/>
        <v>64023.727803077498</v>
      </c>
      <c r="DW51" s="27">
        <f t="shared" si="142"/>
        <v>61075.974133406307</v>
      </c>
      <c r="DX51" s="27">
        <f t="shared" si="142"/>
        <v>64544.048234341186</v>
      </c>
      <c r="DY51" s="27">
        <f t="shared" si="142"/>
        <v>70409.30922375877</v>
      </c>
      <c r="DZ51" s="27">
        <f t="shared" si="142"/>
        <v>85992.3215465635</v>
      </c>
      <c r="EA51" s="27">
        <f t="shared" si="142"/>
        <v>98817.508294650659</v>
      </c>
      <c r="EB51" s="27">
        <f t="shared" si="142"/>
        <v>110604.49833624673</v>
      </c>
      <c r="EC51" s="27">
        <f t="shared" si="142"/>
        <v>112367.84400108793</v>
      </c>
      <c r="ED51" s="27">
        <f t="shared" si="142"/>
        <v>104906.65517159076</v>
      </c>
      <c r="EE51" s="27">
        <f t="shared" si="142"/>
        <v>105679.78296872324</v>
      </c>
      <c r="EF51" s="27">
        <f t="shared" si="142"/>
        <v>114425.07161648007</v>
      </c>
      <c r="EG51" s="27">
        <f t="shared" si="142"/>
        <v>109671.03351200475</v>
      </c>
      <c r="EH51" s="27">
        <f t="shared" si="142"/>
        <v>85273.629357277037</v>
      </c>
      <c r="EI51" s="27">
        <f t="shared" si="142"/>
        <v>96810.772983068178</v>
      </c>
      <c r="EJ51" s="27">
        <f t="shared" si="142"/>
        <v>90101.297257567814</v>
      </c>
      <c r="EK51" s="27">
        <f t="shared" si="142"/>
        <v>79503.55291281156</v>
      </c>
      <c r="EL51" s="27">
        <f t="shared" si="142"/>
        <v>87060.726611983278</v>
      </c>
      <c r="EM51" s="27">
        <f t="shared" si="135"/>
        <v>74438.75320159251</v>
      </c>
    </row>
    <row r="52" spans="2:143">
      <c r="B52" s="23">
        <f t="shared" si="129"/>
        <v>16</v>
      </c>
      <c r="C52" s="24">
        <f t="shared" si="122"/>
        <v>7.6985563361758422E-2</v>
      </c>
      <c r="D52" s="24"/>
      <c r="E52" s="25">
        <v>1918</v>
      </c>
      <c r="F52" s="26">
        <v>-6.9095661284139645E-2</v>
      </c>
      <c r="G52" s="27"/>
      <c r="H52" s="25">
        <v>15</v>
      </c>
      <c r="J52" s="27">
        <f t="shared" si="130"/>
        <v>30353.605187305078</v>
      </c>
      <c r="K52" s="27">
        <f t="shared" si="131"/>
        <v>59659.896211016392</v>
      </c>
      <c r="L52" s="27">
        <f t="shared" si="132"/>
        <v>116306.37001031247</v>
      </c>
      <c r="M52" s="30"/>
      <c r="N52" s="27">
        <f t="shared" si="133"/>
        <v>842939.00483652204</v>
      </c>
      <c r="O52" s="27">
        <f t="shared" si="123"/>
        <v>64894.134166939657</v>
      </c>
      <c r="P52" s="30"/>
      <c r="Q52" s="27">
        <f t="shared" si="124"/>
        <v>30353.605187305078</v>
      </c>
      <c r="R52" s="27">
        <f t="shared" si="125"/>
        <v>34540.528979634575</v>
      </c>
      <c r="S52" s="27">
        <v>1000</v>
      </c>
      <c r="T52" s="27">
        <f t="shared" si="126"/>
        <v>51412.235843372815</v>
      </c>
      <c r="U52" s="27"/>
      <c r="V52" s="27">
        <f t="shared" ref="V52:CG55" si="144">$C52*V20</f>
        <v>110618.84019715819</v>
      </c>
      <c r="W52" s="27">
        <f t="shared" si="144"/>
        <v>121417.607283126</v>
      </c>
      <c r="X52" s="27">
        <f t="shared" si="144"/>
        <v>123197.39514312298</v>
      </c>
      <c r="Y52" s="27">
        <f t="shared" si="144"/>
        <v>110145.5876245409</v>
      </c>
      <c r="Z52" s="27">
        <f t="shared" si="144"/>
        <v>104848.47669752606</v>
      </c>
      <c r="AA52" s="27">
        <f t="shared" si="144"/>
        <v>101025.31087837763</v>
      </c>
      <c r="AB52" s="27">
        <f t="shared" si="144"/>
        <v>99673.31597579419</v>
      </c>
      <c r="AC52" s="27">
        <f t="shared" si="144"/>
        <v>94793.547595416385</v>
      </c>
      <c r="AD52" s="27">
        <f t="shared" si="144"/>
        <v>74945.957894907275</v>
      </c>
      <c r="AE52" s="27">
        <f t="shared" si="144"/>
        <v>82776.797717813664</v>
      </c>
      <c r="AF52" s="27">
        <f t="shared" si="144"/>
        <v>75189.858157282521</v>
      </c>
      <c r="AG52" s="27">
        <f t="shared" si="144"/>
        <v>80342.787397116321</v>
      </c>
      <c r="AH52" s="27">
        <f t="shared" si="144"/>
        <v>81921.808332314467</v>
      </c>
      <c r="AI52" s="27">
        <f t="shared" si="144"/>
        <v>80179.513295702229</v>
      </c>
      <c r="AJ52" s="27">
        <f t="shared" si="144"/>
        <v>81864.623125350874</v>
      </c>
      <c r="AK52" s="27">
        <f t="shared" si="144"/>
        <v>61346.687234411977</v>
      </c>
      <c r="AL52" s="27">
        <f t="shared" si="144"/>
        <v>65283.970311529658</v>
      </c>
      <c r="AM52" s="27">
        <f t="shared" si="144"/>
        <v>71428.72371052907</v>
      </c>
      <c r="AN52" s="27">
        <f t="shared" si="144"/>
        <v>61952.647920400959</v>
      </c>
      <c r="AO52" s="27">
        <f t="shared" si="144"/>
        <v>56276.520129532269</v>
      </c>
      <c r="AP52" s="27">
        <f t="shared" si="144"/>
        <v>64360.331758695895</v>
      </c>
      <c r="AQ52" s="27">
        <f t="shared" si="144"/>
        <v>60942.437597926779</v>
      </c>
      <c r="AR52" s="27">
        <f t="shared" si="144"/>
        <v>61352.942334431878</v>
      </c>
      <c r="AS52" s="27">
        <f t="shared" si="144"/>
        <v>52556.464382393126</v>
      </c>
      <c r="AT52" s="27">
        <f t="shared" si="144"/>
        <v>54316.709714914206</v>
      </c>
      <c r="AU52" s="27">
        <f t="shared" si="144"/>
        <v>51777.12802155759</v>
      </c>
      <c r="AV52" s="27">
        <f t="shared" si="144"/>
        <v>52104.456221793153</v>
      </c>
      <c r="AW52" s="27">
        <f t="shared" si="144"/>
        <v>51263.331842262058</v>
      </c>
      <c r="AX52" s="27">
        <f t="shared" si="144"/>
        <v>43822.961241735429</v>
      </c>
      <c r="AY52" s="27">
        <f t="shared" si="144"/>
        <v>50078.133160826605</v>
      </c>
      <c r="AZ52" s="27">
        <f t="shared" si="144"/>
        <v>44306.536660126403</v>
      </c>
      <c r="BA52" s="27">
        <f t="shared" si="144"/>
        <v>46652.989590973506</v>
      </c>
      <c r="BB52" s="27">
        <f t="shared" si="144"/>
        <v>45589.152424994187</v>
      </c>
      <c r="BC52" s="27">
        <f t="shared" si="144"/>
        <v>36018.579132762243</v>
      </c>
      <c r="BD52" s="27">
        <f t="shared" si="144"/>
        <v>30339.352617647</v>
      </c>
      <c r="BE52" s="27">
        <f t="shared" si="144"/>
        <v>25349.401201103374</v>
      </c>
      <c r="BF52" s="27">
        <f t="shared" si="144"/>
        <v>25994.335410618191</v>
      </c>
      <c r="BG52" s="27">
        <f t="shared" si="144"/>
        <v>34173.665344842615</v>
      </c>
      <c r="BH52" s="27">
        <f t="shared" si="144"/>
        <v>34234.939639574703</v>
      </c>
      <c r="BI52" s="27">
        <f t="shared" si="144"/>
        <v>36438.718522462164</v>
      </c>
      <c r="BJ52" s="27">
        <f t="shared" si="144"/>
        <v>38086.001495169839</v>
      </c>
      <c r="BK52" s="27">
        <f t="shared" si="144"/>
        <v>39539.079297349628</v>
      </c>
      <c r="BL52" s="27">
        <f t="shared" si="144"/>
        <v>45655.60945645484</v>
      </c>
      <c r="BM52" s="27">
        <f t="shared" si="144"/>
        <v>52838.359065920777</v>
      </c>
      <c r="BN52" s="27">
        <f t="shared" si="144"/>
        <v>63138.717106940188</v>
      </c>
      <c r="BO52" s="27">
        <f t="shared" si="144"/>
        <v>57093.996677160801</v>
      </c>
      <c r="BP52" s="27">
        <f t="shared" si="144"/>
        <v>62021.351315197389</v>
      </c>
      <c r="BQ52" s="27">
        <f t="shared" si="144"/>
        <v>74086.827941750918</v>
      </c>
      <c r="BR52" s="27">
        <f t="shared" si="144"/>
        <v>90227.065128188624</v>
      </c>
      <c r="BS52" s="27">
        <f t="shared" si="144"/>
        <v>118026.52015812469</v>
      </c>
      <c r="BT52" s="27">
        <f t="shared" si="144"/>
        <v>116528.75972266523</v>
      </c>
      <c r="BU52" s="27">
        <f t="shared" si="144"/>
        <v>112080.96547561116</v>
      </c>
      <c r="BV52" s="27">
        <f t="shared" si="144"/>
        <v>109329.26850180067</v>
      </c>
      <c r="BW52" s="27">
        <f t="shared" si="144"/>
        <v>95847.187627740903</v>
      </c>
      <c r="BX52" s="27">
        <f t="shared" si="144"/>
        <v>93453.282797406428</v>
      </c>
      <c r="BY52" s="27">
        <f t="shared" si="144"/>
        <v>89518.034217931228</v>
      </c>
      <c r="BZ52" s="27">
        <f t="shared" si="144"/>
        <v>79515.948220270526</v>
      </c>
      <c r="CA52" s="27">
        <f t="shared" si="144"/>
        <v>58377.354824106005</v>
      </c>
      <c r="CB52" s="27">
        <f t="shared" si="144"/>
        <v>49806.736742388464</v>
      </c>
      <c r="CC52" s="27">
        <f t="shared" si="144"/>
        <v>52737.582272299987</v>
      </c>
      <c r="CD52" s="27">
        <f t="shared" si="144"/>
        <v>55683.051854227306</v>
      </c>
      <c r="CE52" s="27">
        <f t="shared" si="144"/>
        <v>67094.474881403963</v>
      </c>
      <c r="CF52" s="27">
        <f t="shared" si="144"/>
        <v>48540.599732814786</v>
      </c>
      <c r="CG52" s="27">
        <f t="shared" si="144"/>
        <v>37114.244177041539</v>
      </c>
      <c r="CH52" s="27">
        <f t="shared" si="127"/>
        <v>39481.978458297104</v>
      </c>
      <c r="CI52" s="27">
        <f t="shared" si="142"/>
        <v>36140.402642407491</v>
      </c>
      <c r="CJ52" s="27">
        <f t="shared" si="142"/>
        <v>33930.253216059697</v>
      </c>
      <c r="CK52" s="27">
        <f t="shared" si="142"/>
        <v>39055.00806211726</v>
      </c>
      <c r="CL52" s="27">
        <f t="shared" si="142"/>
        <v>37388.144438948562</v>
      </c>
      <c r="CM52" s="27">
        <f t="shared" si="142"/>
        <v>37243.55209413886</v>
      </c>
      <c r="CN52" s="27">
        <f t="shared" si="142"/>
        <v>44691.275590432131</v>
      </c>
      <c r="CO52" s="27">
        <f t="shared" si="142"/>
        <v>57383.821126490817</v>
      </c>
      <c r="CP52" s="27">
        <f t="shared" si="142"/>
        <v>55720.802413184094</v>
      </c>
      <c r="CQ52" s="27">
        <f t="shared" si="142"/>
        <v>51651.155784222647</v>
      </c>
      <c r="CR52" s="27">
        <f t="shared" si="142"/>
        <v>53137.003575418581</v>
      </c>
      <c r="CS52" s="27">
        <f t="shared" si="142"/>
        <v>47067.220210771236</v>
      </c>
      <c r="CT52" s="27">
        <f t="shared" si="142"/>
        <v>62041.384298632336</v>
      </c>
      <c r="CU52" s="27">
        <f t="shared" si="142"/>
        <v>72346.399268472203</v>
      </c>
      <c r="CV52" s="27">
        <f t="shared" si="142"/>
        <v>70532.496200809939</v>
      </c>
      <c r="CW52" s="27">
        <f t="shared" si="142"/>
        <v>68327.650861799411</v>
      </c>
      <c r="CX52" s="27">
        <f t="shared" si="142"/>
        <v>70540.439354644855</v>
      </c>
      <c r="CY52" s="27">
        <f t="shared" si="142"/>
        <v>69493.94740378065</v>
      </c>
      <c r="CZ52" s="27">
        <f t="shared" si="142"/>
        <v>64292.556808198737</v>
      </c>
      <c r="DA52" s="27">
        <f t="shared" si="142"/>
        <v>62230.190471120746</v>
      </c>
      <c r="DB52" s="27">
        <f t="shared" si="142"/>
        <v>52942.791622054618</v>
      </c>
      <c r="DC52" s="27">
        <f t="shared" si="142"/>
        <v>42324.031616420281</v>
      </c>
      <c r="DD52" s="27">
        <f t="shared" si="142"/>
        <v>47208.405612814036</v>
      </c>
      <c r="DE52" s="27">
        <f t="shared" si="142"/>
        <v>51058.615842820072</v>
      </c>
      <c r="DF52" s="27">
        <f t="shared" si="142"/>
        <v>48405.461754215772</v>
      </c>
      <c r="DG52" s="27">
        <f t="shared" si="142"/>
        <v>42263.116036598018</v>
      </c>
      <c r="DH52" s="27">
        <f t="shared" si="142"/>
        <v>33295.373056496384</v>
      </c>
      <c r="DI52" s="27">
        <f t="shared" si="142"/>
        <v>34309.939096080496</v>
      </c>
      <c r="DJ52" s="27">
        <f t="shared" si="142"/>
        <v>35785.730089905395</v>
      </c>
      <c r="DK52" s="27">
        <f t="shared" si="142"/>
        <v>30920.429389378227</v>
      </c>
      <c r="DL52" s="27">
        <f t="shared" si="142"/>
        <v>28029.341120558151</v>
      </c>
      <c r="DM52" s="27">
        <f t="shared" si="142"/>
        <v>25200.887089016283</v>
      </c>
      <c r="DN52" s="27">
        <f t="shared" ref="DN52:EL52" si="145">$C52*DN20</f>
        <v>25251.414248911162</v>
      </c>
      <c r="DO52" s="27">
        <f t="shared" si="145"/>
        <v>23017.707644678441</v>
      </c>
      <c r="DP52" s="27">
        <f t="shared" si="145"/>
        <v>30624.404010808532</v>
      </c>
      <c r="DQ52" s="27">
        <f t="shared" si="145"/>
        <v>36679.102809737262</v>
      </c>
      <c r="DR52" s="27">
        <f t="shared" si="145"/>
        <v>36308.047796473744</v>
      </c>
      <c r="DS52" s="27">
        <f t="shared" si="145"/>
        <v>41444.859925441619</v>
      </c>
      <c r="DT52" s="27">
        <f t="shared" si="145"/>
        <v>49770.952244477972</v>
      </c>
      <c r="DU52" s="27">
        <f t="shared" si="145"/>
        <v>52973.555385372514</v>
      </c>
      <c r="DV52" s="27">
        <f t="shared" si="145"/>
        <v>65550.209173416326</v>
      </c>
      <c r="DW52" s="27">
        <f t="shared" si="145"/>
        <v>66536.617449953454</v>
      </c>
      <c r="DX52" s="27">
        <f t="shared" si="145"/>
        <v>62927.965093898449</v>
      </c>
      <c r="DY52" s="27">
        <f t="shared" si="145"/>
        <v>81195.096448733602</v>
      </c>
      <c r="DZ52" s="27">
        <f t="shared" si="145"/>
        <v>88627.460174076914</v>
      </c>
      <c r="EA52" s="27">
        <f t="shared" si="145"/>
        <v>105270.24819066301</v>
      </c>
      <c r="EB52" s="27">
        <f t="shared" si="145"/>
        <v>99974.594621668337</v>
      </c>
      <c r="EC52" s="27">
        <f t="shared" si="145"/>
        <v>136217.11031679975</v>
      </c>
      <c r="ED52" s="27">
        <f t="shared" si="145"/>
        <v>108038.51809365588</v>
      </c>
      <c r="EE52" s="27">
        <f t="shared" si="145"/>
        <v>120812.55413660291</v>
      </c>
      <c r="EF52" s="27">
        <f t="shared" si="145"/>
        <v>130067.21893562573</v>
      </c>
      <c r="EG52" s="27">
        <f t="shared" si="145"/>
        <v>103507.7998031031</v>
      </c>
      <c r="EH52" s="27">
        <f t="shared" si="145"/>
        <v>88087.515934094365</v>
      </c>
      <c r="EI52" s="27">
        <f t="shared" si="145"/>
        <v>92249.531301828334</v>
      </c>
      <c r="EJ52" s="27">
        <f t="shared" si="145"/>
        <v>86611.757915106195</v>
      </c>
      <c r="EK52" s="27">
        <f t="shared" si="145"/>
        <v>84880.860670487265</v>
      </c>
      <c r="EL52" s="27">
        <f t="shared" si="145"/>
        <v>85841.798653625825</v>
      </c>
      <c r="EM52" s="27">
        <f t="shared" si="135"/>
        <v>73214.916807776317</v>
      </c>
    </row>
    <row r="53" spans="2:143">
      <c r="B53" s="23">
        <f t="shared" si="129"/>
        <v>15</v>
      </c>
      <c r="C53" s="24">
        <f t="shared" si="122"/>
        <v>8.1024133960150929E-2</v>
      </c>
      <c r="D53" s="24"/>
      <c r="E53" s="25">
        <v>1919</v>
      </c>
      <c r="F53" s="26">
        <v>-8.0735852705530575E-2</v>
      </c>
      <c r="G53" s="27"/>
      <c r="H53" s="25">
        <v>16</v>
      </c>
      <c r="J53" s="27">
        <f t="shared" si="130"/>
        <v>29958.593618889237</v>
      </c>
      <c r="K53" s="27">
        <f t="shared" si="131"/>
        <v>57643.754296367726</v>
      </c>
      <c r="L53" s="27">
        <f t="shared" si="132"/>
        <v>122679.55695483649</v>
      </c>
      <c r="M53" s="30"/>
      <c r="N53" s="27">
        <f t="shared" si="133"/>
        <v>816941.98524643097</v>
      </c>
      <c r="O53" s="27">
        <f t="shared" si="123"/>
        <v>66192.016850278465</v>
      </c>
      <c r="P53" s="30"/>
      <c r="Q53" s="27">
        <f t="shared" si="124"/>
        <v>29958.593618889237</v>
      </c>
      <c r="R53" s="27">
        <f t="shared" si="125"/>
        <v>36233.423231389228</v>
      </c>
      <c r="S53" s="27">
        <v>1000</v>
      </c>
      <c r="T53" s="27">
        <f t="shared" si="126"/>
        <v>56487.540104558022</v>
      </c>
      <c r="U53" s="27"/>
      <c r="V53" s="27">
        <f t="shared" si="144"/>
        <v>126424.49742428423</v>
      </c>
      <c r="W53" s="27">
        <f t="shared" si="144"/>
        <v>124566.97684528113</v>
      </c>
      <c r="X53" s="27">
        <f t="shared" si="144"/>
        <v>115742.39178556527</v>
      </c>
      <c r="Y53" s="27">
        <f t="shared" si="144"/>
        <v>117423.54796158925</v>
      </c>
      <c r="Z53" s="27">
        <f t="shared" si="144"/>
        <v>112197.98765239424</v>
      </c>
      <c r="AA53" s="27">
        <f t="shared" si="144"/>
        <v>94837.058924484081</v>
      </c>
      <c r="AB53" s="27">
        <f t="shared" si="144"/>
        <v>112504.49789887079</v>
      </c>
      <c r="AC53" s="27">
        <f t="shared" si="144"/>
        <v>88630.384015636228</v>
      </c>
      <c r="AD53" s="27">
        <f t="shared" si="144"/>
        <v>80709.106759812988</v>
      </c>
      <c r="AE53" s="27">
        <f t="shared" si="144"/>
        <v>88081.701629355986</v>
      </c>
      <c r="AF53" s="27">
        <f t="shared" si="144"/>
        <v>74362.043399336369</v>
      </c>
      <c r="AG53" s="27">
        <f t="shared" si="144"/>
        <v>84020.370943330112</v>
      </c>
      <c r="AH53" s="27">
        <f t="shared" si="144"/>
        <v>84762.556321058306</v>
      </c>
      <c r="AI53" s="27">
        <f t="shared" si="144"/>
        <v>87418.411511440223</v>
      </c>
      <c r="AJ53" s="27">
        <f t="shared" si="144"/>
        <v>70112.144445124388</v>
      </c>
      <c r="AK53" s="27">
        <f t="shared" si="144"/>
        <v>66977.327260298523</v>
      </c>
      <c r="AL53" s="27">
        <f t="shared" si="144"/>
        <v>67106.380900687742</v>
      </c>
      <c r="AM53" s="27">
        <f t="shared" si="144"/>
        <v>66046.220110299008</v>
      </c>
      <c r="AN53" s="27">
        <f t="shared" si="144"/>
        <v>60221.307066085057</v>
      </c>
      <c r="AO53" s="27">
        <f t="shared" si="144"/>
        <v>60417.973697175374</v>
      </c>
      <c r="AP53" s="27">
        <f t="shared" si="144"/>
        <v>68787.701859473396</v>
      </c>
      <c r="AQ53" s="27">
        <f t="shared" si="144"/>
        <v>57363.976531381733</v>
      </c>
      <c r="AR53" s="27">
        <f t="shared" si="144"/>
        <v>56597.919539635543</v>
      </c>
      <c r="AS53" s="27">
        <f t="shared" si="144"/>
        <v>57797.696341275878</v>
      </c>
      <c r="AT53" s="27">
        <f t="shared" si="144"/>
        <v>51207.079457153406</v>
      </c>
      <c r="AU53" s="27">
        <f t="shared" si="144"/>
        <v>54489.467958298606</v>
      </c>
      <c r="AV53" s="27">
        <f t="shared" si="144"/>
        <v>53040.956259883351</v>
      </c>
      <c r="AW53" s="27">
        <f t="shared" si="144"/>
        <v>47779.457644640868</v>
      </c>
      <c r="AX53" s="27">
        <f t="shared" si="144"/>
        <v>42888.920411175452</v>
      </c>
      <c r="AY53" s="27">
        <f t="shared" si="144"/>
        <v>48373.164704337694</v>
      </c>
      <c r="AZ53" s="27">
        <f t="shared" si="144"/>
        <v>47955.313911028774</v>
      </c>
      <c r="BA53" s="27">
        <f t="shared" si="144"/>
        <v>42153.786870187323</v>
      </c>
      <c r="BB53" s="27">
        <f t="shared" si="144"/>
        <v>35011.996853226992</v>
      </c>
      <c r="BC53" s="27">
        <f t="shared" si="144"/>
        <v>32572.06032326079</v>
      </c>
      <c r="BD53" s="27">
        <f t="shared" si="144"/>
        <v>27093.195521045098</v>
      </c>
      <c r="BE53" s="27">
        <f t="shared" si="144"/>
        <v>24467.981676110292</v>
      </c>
      <c r="BF53" s="27">
        <f t="shared" si="144"/>
        <v>31525.111721925754</v>
      </c>
      <c r="BG53" s="27">
        <f t="shared" si="144"/>
        <v>37649.044105275279</v>
      </c>
      <c r="BH53" s="27">
        <f t="shared" si="144"/>
        <v>34352.602808417643</v>
      </c>
      <c r="BI53" s="27">
        <f t="shared" si="144"/>
        <v>40081.133068383344</v>
      </c>
      <c r="BJ53" s="27">
        <f t="shared" si="144"/>
        <v>40249.735389995549</v>
      </c>
      <c r="BK53" s="27">
        <f t="shared" si="144"/>
        <v>42552.838059319802</v>
      </c>
      <c r="BL53" s="27">
        <f t="shared" si="144"/>
        <v>51712.164409308716</v>
      </c>
      <c r="BM53" s="27">
        <f t="shared" si="144"/>
        <v>60989.085835646758</v>
      </c>
      <c r="BN53" s="27">
        <f t="shared" si="144"/>
        <v>61795.859922233612</v>
      </c>
      <c r="BO53" s="27">
        <f t="shared" si="144"/>
        <v>56040.027609456512</v>
      </c>
      <c r="BP53" s="27">
        <f t="shared" si="144"/>
        <v>56897.91647321864</v>
      </c>
      <c r="BQ53" s="27">
        <f t="shared" si="144"/>
        <v>81593.485331934018</v>
      </c>
      <c r="BR53" s="27">
        <f t="shared" si="144"/>
        <v>105398.28016807062</v>
      </c>
      <c r="BS53" s="27">
        <f t="shared" si="144"/>
        <v>112476.95892358692</v>
      </c>
      <c r="BT53" s="27">
        <f t="shared" si="144"/>
        <v>135928.26678217872</v>
      </c>
      <c r="BU53" s="27">
        <f t="shared" si="144"/>
        <v>120447.78955626349</v>
      </c>
      <c r="BV53" s="27">
        <f t="shared" si="144"/>
        <v>96176.607919983071</v>
      </c>
      <c r="BW53" s="27">
        <f t="shared" si="144"/>
        <v>102794.87356755191</v>
      </c>
      <c r="BX53" s="27">
        <f t="shared" si="144"/>
        <v>94603.713922587776</v>
      </c>
      <c r="BY53" s="27">
        <f t="shared" si="144"/>
        <v>85576.83506750848</v>
      </c>
      <c r="BZ53" s="27">
        <f t="shared" si="144"/>
        <v>66121.543582152692</v>
      </c>
      <c r="CA53" s="27">
        <f t="shared" si="144"/>
        <v>57489.812251459582</v>
      </c>
      <c r="CB53" s="27">
        <f t="shared" si="144"/>
        <v>51615.940203797654</v>
      </c>
      <c r="CC53" s="27">
        <f t="shared" si="144"/>
        <v>54655.129171189641</v>
      </c>
      <c r="CD53" s="27">
        <f t="shared" si="144"/>
        <v>61551.96148848116</v>
      </c>
      <c r="CE53" s="27">
        <f t="shared" si="144"/>
        <v>53458.851220039185</v>
      </c>
      <c r="CF53" s="27">
        <f t="shared" si="144"/>
        <v>43354.812665583362</v>
      </c>
      <c r="CG53" s="27">
        <f t="shared" si="144"/>
        <v>37625.551133137706</v>
      </c>
      <c r="CH53" s="27">
        <f t="shared" si="127"/>
        <v>42156.994579570921</v>
      </c>
      <c r="CI53" s="27">
        <f t="shared" ref="CI53:EL53" si="146">$C53*CI21</f>
        <v>36463.14056643263</v>
      </c>
      <c r="CJ53" s="27">
        <f t="shared" si="146"/>
        <v>34356.565713600881</v>
      </c>
      <c r="CK53" s="27">
        <f t="shared" si="146"/>
        <v>40098.30309736418</v>
      </c>
      <c r="CL53" s="27">
        <f t="shared" si="146"/>
        <v>37702.028674724002</v>
      </c>
      <c r="CM53" s="27">
        <f t="shared" si="146"/>
        <v>42723.658462474246</v>
      </c>
      <c r="CN53" s="27">
        <f t="shared" si="146"/>
        <v>47717.557476834016</v>
      </c>
      <c r="CO53" s="27">
        <f t="shared" si="146"/>
        <v>54873.648846998556</v>
      </c>
      <c r="CP53" s="27">
        <f t="shared" si="146"/>
        <v>53527.356795221051</v>
      </c>
      <c r="CQ53" s="27">
        <f t="shared" si="146"/>
        <v>55069.073496565718</v>
      </c>
      <c r="CR53" s="27">
        <f t="shared" si="146"/>
        <v>52028.03419193907</v>
      </c>
      <c r="CS53" s="27">
        <f t="shared" si="146"/>
        <v>49432.701255481668</v>
      </c>
      <c r="CT53" s="27">
        <f t="shared" si="146"/>
        <v>64617.343102040519</v>
      </c>
      <c r="CU53" s="27">
        <f t="shared" si="146"/>
        <v>71504.192021052673</v>
      </c>
      <c r="CV53" s="27">
        <f t="shared" si="146"/>
        <v>72957.043174982056</v>
      </c>
      <c r="CW53" s="27">
        <f t="shared" si="146"/>
        <v>71170.373536131374</v>
      </c>
      <c r="CX53" s="27">
        <f t="shared" si="146"/>
        <v>70367.095567251425</v>
      </c>
      <c r="CY53" s="27">
        <f t="shared" si="146"/>
        <v>66010.034505671996</v>
      </c>
      <c r="CZ53" s="27">
        <f t="shared" si="146"/>
        <v>62752.630834805648</v>
      </c>
      <c r="DA53" s="27">
        <f t="shared" si="146"/>
        <v>60732.922079861652</v>
      </c>
      <c r="DB53" s="27">
        <f t="shared" si="146"/>
        <v>45190.014933031976</v>
      </c>
      <c r="DC53" s="27">
        <f t="shared" si="146"/>
        <v>45143.342171550663</v>
      </c>
      <c r="DD53" s="27">
        <f t="shared" si="146"/>
        <v>49048.696883842676</v>
      </c>
      <c r="DE53" s="27">
        <f t="shared" si="146"/>
        <v>51608.60179226342</v>
      </c>
      <c r="DF53" s="27">
        <f t="shared" si="146"/>
        <v>41381.084710377152</v>
      </c>
      <c r="DG53" s="27">
        <f t="shared" si="146"/>
        <v>34968.715427025425</v>
      </c>
      <c r="DH53" s="27">
        <f t="shared" si="146"/>
        <v>35734.488058971656</v>
      </c>
      <c r="DI53" s="27">
        <f t="shared" si="146"/>
        <v>35369.137121344873</v>
      </c>
      <c r="DJ53" s="27">
        <f t="shared" si="146"/>
        <v>31983.315825478276</v>
      </c>
      <c r="DK53" s="27">
        <f t="shared" si="146"/>
        <v>29195.481658759258</v>
      </c>
      <c r="DL53" s="27">
        <f t="shared" si="146"/>
        <v>25138.959246580805</v>
      </c>
      <c r="DM53" s="27">
        <f t="shared" si="146"/>
        <v>23985.494969839085</v>
      </c>
      <c r="DN53" s="27">
        <f t="shared" si="146"/>
        <v>22466.390857639595</v>
      </c>
      <c r="DO53" s="27">
        <f t="shared" si="146"/>
        <v>29887.575924964713</v>
      </c>
      <c r="DP53" s="27">
        <f t="shared" si="146"/>
        <v>31307.929803455187</v>
      </c>
      <c r="DQ53" s="27">
        <f t="shared" si="146"/>
        <v>38726.618487387423</v>
      </c>
      <c r="DR53" s="27">
        <f t="shared" si="146"/>
        <v>43060.475046514279</v>
      </c>
      <c r="DS53" s="27">
        <f t="shared" si="146"/>
        <v>50307.067921979782</v>
      </c>
      <c r="DT53" s="27">
        <f t="shared" si="146"/>
        <v>45286.277692021817</v>
      </c>
      <c r="DU53" s="27">
        <f t="shared" si="146"/>
        <v>54236.573772322779</v>
      </c>
      <c r="DV53" s="27">
        <f t="shared" si="146"/>
        <v>71410.882158168635</v>
      </c>
      <c r="DW53" s="27">
        <f t="shared" si="146"/>
        <v>64870.643458168022</v>
      </c>
      <c r="DX53" s="27">
        <f t="shared" si="146"/>
        <v>72567.708041048463</v>
      </c>
      <c r="DY53" s="27">
        <f t="shared" si="146"/>
        <v>83683.229472341773</v>
      </c>
      <c r="DZ53" s="27">
        <f t="shared" si="146"/>
        <v>94414.794402767147</v>
      </c>
      <c r="EA53" s="27">
        <f t="shared" si="146"/>
        <v>95153.005048574661</v>
      </c>
      <c r="EB53" s="27">
        <f t="shared" si="146"/>
        <v>121193.48293560999</v>
      </c>
      <c r="EC53" s="27">
        <f t="shared" si="146"/>
        <v>140283.70948969544</v>
      </c>
      <c r="ED53" s="27">
        <f t="shared" si="146"/>
        <v>123509.04732545788</v>
      </c>
      <c r="EE53" s="27">
        <f t="shared" si="146"/>
        <v>137327.88371525475</v>
      </c>
      <c r="EF53" s="27">
        <f t="shared" si="146"/>
        <v>122757.77137690106</v>
      </c>
      <c r="EG53" s="27">
        <f t="shared" si="146"/>
        <v>106923.38338570802</v>
      </c>
      <c r="EH53" s="27">
        <f t="shared" si="146"/>
        <v>83937.270699034241</v>
      </c>
      <c r="EI53" s="27">
        <f t="shared" si="146"/>
        <v>88676.792855220323</v>
      </c>
      <c r="EJ53" s="27">
        <f t="shared" si="146"/>
        <v>92469.836713843542</v>
      </c>
      <c r="EK53" s="27">
        <f t="shared" si="146"/>
        <v>83692.452782946639</v>
      </c>
      <c r="EL53" s="27">
        <f t="shared" si="146"/>
        <v>84430.486497195205</v>
      </c>
      <c r="EM53" s="27">
        <f t="shared" si="135"/>
        <v>73883.536037601341</v>
      </c>
    </row>
    <row r="54" spans="2:143">
      <c r="B54" s="23">
        <f t="shared" si="129"/>
        <v>14</v>
      </c>
      <c r="C54" s="24">
        <f t="shared" si="122"/>
        <v>8.5649314381020622E-2</v>
      </c>
      <c r="D54" s="24"/>
      <c r="E54" s="25">
        <v>1920</v>
      </c>
      <c r="F54" s="26">
        <v>-6.3879669885419932E-3</v>
      </c>
      <c r="G54" s="27"/>
      <c r="H54" s="25">
        <v>17</v>
      </c>
      <c r="J54" s="27">
        <f t="shared" si="130"/>
        <v>29700.251722218971</v>
      </c>
      <c r="K54" s="27">
        <f t="shared" si="131"/>
        <v>59690.557353579119</v>
      </c>
      <c r="L54" s="27">
        <f t="shared" si="132"/>
        <v>126750.86948015363</v>
      </c>
      <c r="M54" s="30"/>
      <c r="N54" s="27">
        <f t="shared" si="133"/>
        <v>788282.5177903017</v>
      </c>
      <c r="O54" s="27">
        <f t="shared" si="123"/>
        <v>67515.857187284026</v>
      </c>
      <c r="P54" s="30"/>
      <c r="Q54" s="27">
        <f t="shared" si="124"/>
        <v>29700.251722218971</v>
      </c>
      <c r="R54" s="27">
        <f t="shared" si="125"/>
        <v>37815.605465065055</v>
      </c>
      <c r="S54" s="27">
        <v>1000</v>
      </c>
      <c r="T54" s="27">
        <f t="shared" si="126"/>
        <v>59235.012292869607</v>
      </c>
      <c r="U54" s="27"/>
      <c r="V54" s="27">
        <f t="shared" si="144"/>
        <v>129703.7373385609</v>
      </c>
      <c r="W54" s="27">
        <f t="shared" si="144"/>
        <v>117029.09644169347</v>
      </c>
      <c r="X54" s="27">
        <f t="shared" si="144"/>
        <v>123390.16556295774</v>
      </c>
      <c r="Y54" s="27">
        <f t="shared" si="144"/>
        <v>125654.52736430244</v>
      </c>
      <c r="Z54" s="27">
        <f t="shared" si="144"/>
        <v>105325.35929544001</v>
      </c>
      <c r="AA54" s="27">
        <f t="shared" si="144"/>
        <v>107045.65802843189</v>
      </c>
      <c r="AB54" s="27">
        <f t="shared" si="144"/>
        <v>105189.82678885841</v>
      </c>
      <c r="AC54" s="27">
        <f t="shared" si="144"/>
        <v>95445.829589794128</v>
      </c>
      <c r="AD54" s="27">
        <f t="shared" si="144"/>
        <v>85881.498878759128</v>
      </c>
      <c r="AE54" s="27">
        <f t="shared" si="144"/>
        <v>87111.952060720418</v>
      </c>
      <c r="AF54" s="27">
        <f t="shared" si="144"/>
        <v>77765.866394878205</v>
      </c>
      <c r="AG54" s="27">
        <f t="shared" si="144"/>
        <v>86933.889390122349</v>
      </c>
      <c r="AH54" s="27">
        <f t="shared" si="144"/>
        <v>92415.228337798879</v>
      </c>
      <c r="AI54" s="27">
        <f t="shared" si="144"/>
        <v>74868.631419319834</v>
      </c>
      <c r="AJ54" s="27">
        <f t="shared" si="144"/>
        <v>76547.312579060846</v>
      </c>
      <c r="AK54" s="27">
        <f t="shared" si="144"/>
        <v>68847.008130659378</v>
      </c>
      <c r="AL54" s="27">
        <f t="shared" si="144"/>
        <v>62049.586966357376</v>
      </c>
      <c r="AM54" s="27">
        <f t="shared" si="144"/>
        <v>64200.479484377393</v>
      </c>
      <c r="AN54" s="27">
        <f t="shared" si="144"/>
        <v>64653.062022200204</v>
      </c>
      <c r="AO54" s="27">
        <f t="shared" si="144"/>
        <v>64574.147585453895</v>
      </c>
      <c r="AP54" s="27">
        <f t="shared" si="144"/>
        <v>64748.577028509826</v>
      </c>
      <c r="AQ54" s="27">
        <f t="shared" si="144"/>
        <v>52918.109623808778</v>
      </c>
      <c r="AR54" s="27">
        <f t="shared" si="144"/>
        <v>62242.188578341855</v>
      </c>
      <c r="AS54" s="27">
        <f t="shared" si="144"/>
        <v>54488.779687173905</v>
      </c>
      <c r="AT54" s="27">
        <f t="shared" si="144"/>
        <v>53889.557453956921</v>
      </c>
      <c r="AU54" s="27">
        <f t="shared" si="144"/>
        <v>55468.835032033028</v>
      </c>
      <c r="AV54" s="27">
        <f t="shared" si="144"/>
        <v>49436.274076923466</v>
      </c>
      <c r="AW54" s="27">
        <f t="shared" si="144"/>
        <v>46761.088209131252</v>
      </c>
      <c r="AX54" s="27">
        <f t="shared" si="144"/>
        <v>41428.717088518075</v>
      </c>
      <c r="AY54" s="27">
        <f t="shared" si="144"/>
        <v>52356.841069775299</v>
      </c>
      <c r="AZ54" s="27">
        <f t="shared" si="144"/>
        <v>43330.515356502649</v>
      </c>
      <c r="BA54" s="27">
        <f t="shared" si="144"/>
        <v>32373.671690405146</v>
      </c>
      <c r="BB54" s="27">
        <f t="shared" si="144"/>
        <v>31661.795134606375</v>
      </c>
      <c r="BC54" s="27">
        <f t="shared" si="144"/>
        <v>29087.014808222408</v>
      </c>
      <c r="BD54" s="27">
        <f t="shared" si="144"/>
        <v>26151.142833596801</v>
      </c>
      <c r="BE54" s="27">
        <f t="shared" si="144"/>
        <v>29673.997960121913</v>
      </c>
      <c r="BF54" s="27">
        <f t="shared" si="144"/>
        <v>34731.13901203563</v>
      </c>
      <c r="BG54" s="27">
        <f t="shared" si="144"/>
        <v>37778.441319932936</v>
      </c>
      <c r="BH54" s="27">
        <f t="shared" si="144"/>
        <v>37786.489213684625</v>
      </c>
      <c r="BI54" s="27">
        <f t="shared" si="144"/>
        <v>42358.213957908563</v>
      </c>
      <c r="BJ54" s="27">
        <f t="shared" si="144"/>
        <v>43317.661979442215</v>
      </c>
      <c r="BK54" s="27">
        <f t="shared" si="144"/>
        <v>48197.787391383194</v>
      </c>
      <c r="BL54" s="27">
        <f t="shared" si="144"/>
        <v>59689.166917005314</v>
      </c>
      <c r="BM54" s="27">
        <f t="shared" si="144"/>
        <v>59691.947790152924</v>
      </c>
      <c r="BN54" s="27">
        <f t="shared" si="144"/>
        <v>60655.093315220511</v>
      </c>
      <c r="BO54" s="27">
        <f t="shared" si="144"/>
        <v>51410.695550234072</v>
      </c>
      <c r="BP54" s="27">
        <f t="shared" si="144"/>
        <v>62662.9515954608</v>
      </c>
      <c r="BQ54" s="27">
        <f t="shared" si="144"/>
        <v>95313.008515643232</v>
      </c>
      <c r="BR54" s="27">
        <f t="shared" si="144"/>
        <v>100442.49388356399</v>
      </c>
      <c r="BS54" s="27">
        <f t="shared" si="144"/>
        <v>131201.92917010648</v>
      </c>
      <c r="BT54" s="27">
        <f t="shared" si="144"/>
        <v>146075.28765167631</v>
      </c>
      <c r="BU54" s="27">
        <f t="shared" si="144"/>
        <v>105957.53534005022</v>
      </c>
      <c r="BV54" s="27">
        <f t="shared" si="144"/>
        <v>103148.17258580936</v>
      </c>
      <c r="BW54" s="27">
        <f t="shared" si="144"/>
        <v>104060.30179565983</v>
      </c>
      <c r="BX54" s="27">
        <f t="shared" si="144"/>
        <v>90438.608196172529</v>
      </c>
      <c r="BY54" s="27">
        <f t="shared" si="144"/>
        <v>71161.47837241627</v>
      </c>
      <c r="BZ54" s="27">
        <f t="shared" si="144"/>
        <v>65116.261909574678</v>
      </c>
      <c r="CA54" s="27">
        <f t="shared" si="144"/>
        <v>59578.099381352687</v>
      </c>
      <c r="CB54" s="27">
        <f t="shared" si="144"/>
        <v>53492.704018263452</v>
      </c>
      <c r="CC54" s="27">
        <f t="shared" si="144"/>
        <v>60415.697305887363</v>
      </c>
      <c r="CD54" s="27">
        <f t="shared" si="144"/>
        <v>49042.743941741413</v>
      </c>
      <c r="CE54" s="27">
        <f t="shared" si="144"/>
        <v>47747.627609043797</v>
      </c>
      <c r="CF54" s="27">
        <f t="shared" si="144"/>
        <v>43952.093245794429</v>
      </c>
      <c r="CG54" s="27">
        <f t="shared" si="144"/>
        <v>40174.78903313975</v>
      </c>
      <c r="CH54" s="27">
        <f t="shared" ref="CH54:EL58" si="147">$C54*CH22</f>
        <v>42533.461356888569</v>
      </c>
      <c r="CI54" s="27">
        <f t="shared" si="147"/>
        <v>36921.277215873059</v>
      </c>
      <c r="CJ54" s="27">
        <f t="shared" si="147"/>
        <v>35274.349020164882</v>
      </c>
      <c r="CK54" s="27">
        <f t="shared" si="147"/>
        <v>40434.939895271054</v>
      </c>
      <c r="CL54" s="27">
        <f t="shared" si="147"/>
        <v>43249.596396440669</v>
      </c>
      <c r="CM54" s="27">
        <f t="shared" si="147"/>
        <v>45616.702619698663</v>
      </c>
      <c r="CN54" s="27">
        <f t="shared" si="147"/>
        <v>45630.221923500969</v>
      </c>
      <c r="CO54" s="27">
        <f t="shared" si="147"/>
        <v>52713.551371865746</v>
      </c>
      <c r="CP54" s="27">
        <f t="shared" si="147"/>
        <v>57069.428567043375</v>
      </c>
      <c r="CQ54" s="27">
        <f t="shared" si="147"/>
        <v>53919.781809510067</v>
      </c>
      <c r="CR54" s="27">
        <f t="shared" si="147"/>
        <v>54642.833369019274</v>
      </c>
      <c r="CS54" s="27">
        <f t="shared" si="147"/>
        <v>51485.147431769052</v>
      </c>
      <c r="CT54" s="27">
        <f t="shared" si="147"/>
        <v>63865.112234715933</v>
      </c>
      <c r="CU54" s="27">
        <f t="shared" si="147"/>
        <v>73962.140934581606</v>
      </c>
      <c r="CV54" s="27">
        <f t="shared" si="147"/>
        <v>75992.368380369531</v>
      </c>
      <c r="CW54" s="27">
        <f t="shared" si="147"/>
        <v>70995.48176891492</v>
      </c>
      <c r="CX54" s="27">
        <f t="shared" si="147"/>
        <v>66839.409473600972</v>
      </c>
      <c r="CY54" s="27">
        <f t="shared" si="147"/>
        <v>64428.971756167273</v>
      </c>
      <c r="CZ54" s="27">
        <f t="shared" si="147"/>
        <v>61242.792444371837</v>
      </c>
      <c r="DA54" s="27">
        <f t="shared" si="147"/>
        <v>51839.383070467273</v>
      </c>
      <c r="DB54" s="27">
        <f t="shared" si="147"/>
        <v>48200.235869493219</v>
      </c>
      <c r="DC54" s="27">
        <f t="shared" si="147"/>
        <v>46903.132561947001</v>
      </c>
      <c r="DD54" s="27">
        <f t="shared" si="147"/>
        <v>49577.032673587979</v>
      </c>
      <c r="DE54" s="27">
        <f t="shared" si="147"/>
        <v>44119.399860156824</v>
      </c>
      <c r="DF54" s="27">
        <f t="shared" si="147"/>
        <v>34238.918257842946</v>
      </c>
      <c r="DG54" s="27">
        <f t="shared" si="147"/>
        <v>37530.414263395847</v>
      </c>
      <c r="DH54" s="27">
        <f t="shared" si="147"/>
        <v>36837.663995247793</v>
      </c>
      <c r="DI54" s="27">
        <f t="shared" si="147"/>
        <v>31610.987960413884</v>
      </c>
      <c r="DJ54" s="27">
        <f t="shared" si="147"/>
        <v>30199.073202063071</v>
      </c>
      <c r="DK54" s="27">
        <f t="shared" si="147"/>
        <v>26184.847529845581</v>
      </c>
      <c r="DL54" s="27">
        <f t="shared" si="147"/>
        <v>23926.5537925709</v>
      </c>
      <c r="DM54" s="27">
        <f t="shared" si="147"/>
        <v>21340.092067500307</v>
      </c>
      <c r="DN54" s="27">
        <f t="shared" si="147"/>
        <v>29171.713051663301</v>
      </c>
      <c r="DO54" s="27">
        <f t="shared" si="147"/>
        <v>30554.655977108363</v>
      </c>
      <c r="DP54" s="27">
        <f t="shared" si="147"/>
        <v>33055.613694194391</v>
      </c>
      <c r="DQ54" s="27">
        <f t="shared" si="147"/>
        <v>45928.84195701596</v>
      </c>
      <c r="DR54" s="27">
        <f t="shared" si="147"/>
        <v>52268.152113790173</v>
      </c>
      <c r="DS54" s="27">
        <f t="shared" si="147"/>
        <v>45774.085988859981</v>
      </c>
      <c r="DT54" s="27">
        <f t="shared" si="147"/>
        <v>46366.012684046756</v>
      </c>
      <c r="DU54" s="27">
        <f t="shared" si="147"/>
        <v>59085.724167130138</v>
      </c>
      <c r="DV54" s="27">
        <f t="shared" si="147"/>
        <v>69622.864116893121</v>
      </c>
      <c r="DW54" s="27">
        <f t="shared" si="147"/>
        <v>74807.979375829702</v>
      </c>
      <c r="DX54" s="27">
        <f t="shared" si="147"/>
        <v>74791.464384985957</v>
      </c>
      <c r="DY54" s="27">
        <f t="shared" si="147"/>
        <v>89147.707607463584</v>
      </c>
      <c r="DZ54" s="27">
        <f t="shared" si="147"/>
        <v>85340.84000823574</v>
      </c>
      <c r="EA54" s="27">
        <f t="shared" si="147"/>
        <v>115348.54567069214</v>
      </c>
      <c r="EB54" s="27">
        <f t="shared" si="147"/>
        <v>124811.56965261704</v>
      </c>
      <c r="EC54" s="27">
        <f t="shared" si="147"/>
        <v>160371.57506486561</v>
      </c>
      <c r="ED54" s="27">
        <f t="shared" si="147"/>
        <v>140392.9931794529</v>
      </c>
      <c r="EE54" s="27">
        <f t="shared" si="147"/>
        <v>129610.40522542785</v>
      </c>
      <c r="EF54" s="27">
        <f t="shared" si="147"/>
        <v>126808.57169677739</v>
      </c>
      <c r="EG54" s="27">
        <f t="shared" si="147"/>
        <v>101885.68584471868</v>
      </c>
      <c r="EH54" s="27">
        <f t="shared" si="147"/>
        <v>80686.458365380211</v>
      </c>
      <c r="EI54" s="27">
        <f t="shared" si="147"/>
        <v>94674.542498800554</v>
      </c>
      <c r="EJ54" s="27">
        <f t="shared" si="147"/>
        <v>91175.17638120467</v>
      </c>
      <c r="EK54" s="27">
        <f t="shared" si="147"/>
        <v>82316.477700100659</v>
      </c>
      <c r="EL54" s="27">
        <f t="shared" si="147"/>
        <v>85201.529466535969</v>
      </c>
      <c r="EM54" s="27">
        <f t="shared" si="135"/>
        <v>74570.067938248772</v>
      </c>
    </row>
    <row r="55" spans="2:143">
      <c r="B55" s="23">
        <f t="shared" si="129"/>
        <v>13</v>
      </c>
      <c r="C55" s="24">
        <f t="shared" si="122"/>
        <v>9.0996501435187005E-2</v>
      </c>
      <c r="D55" s="24"/>
      <c r="E55" s="25">
        <v>1921</v>
      </c>
      <c r="F55" s="26">
        <v>0.24843034589874791</v>
      </c>
      <c r="G55" s="27"/>
      <c r="H55" s="25">
        <v>18</v>
      </c>
      <c r="J55" s="27">
        <f t="shared" si="130"/>
        <v>29303.268615255791</v>
      </c>
      <c r="K55" s="27">
        <f t="shared" si="131"/>
        <v>58307.541469602889</v>
      </c>
      <c r="L55" s="27">
        <f t="shared" si="132"/>
        <v>128314.95981136862</v>
      </c>
      <c r="M55" s="30"/>
      <c r="N55" s="27">
        <f t="shared" si="133"/>
        <v>756800.24226074468</v>
      </c>
      <c r="O55" s="27">
        <f t="shared" si="123"/>
        <v>68866.174331029732</v>
      </c>
      <c r="P55" s="30"/>
      <c r="Q55" s="27">
        <f t="shared" si="124"/>
        <v>29303.268615255791</v>
      </c>
      <c r="R55" s="27">
        <f t="shared" si="125"/>
        <v>39562.905715773944</v>
      </c>
      <c r="S55" s="27">
        <v>1000</v>
      </c>
      <c r="T55" s="27">
        <f t="shared" si="126"/>
        <v>59448.785480338891</v>
      </c>
      <c r="U55" s="27"/>
      <c r="V55" s="27">
        <f t="shared" si="144"/>
        <v>121855.01784068982</v>
      </c>
      <c r="W55" s="27">
        <f t="shared" si="144"/>
        <v>124761.89028802166</v>
      </c>
      <c r="X55" s="27">
        <f t="shared" si="144"/>
        <v>132039.3839597507</v>
      </c>
      <c r="Y55" s="27">
        <f t="shared" si="144"/>
        <v>117957.62578867821</v>
      </c>
      <c r="Z55" s="27">
        <f t="shared" si="144"/>
        <v>118884.14213518622</v>
      </c>
      <c r="AA55" s="27">
        <f t="shared" si="144"/>
        <v>100085.90266881359</v>
      </c>
      <c r="AB55" s="27">
        <f t="shared" si="144"/>
        <v>113278.65036101043</v>
      </c>
      <c r="AC55" s="27">
        <f t="shared" si="144"/>
        <v>101562.65179953199</v>
      </c>
      <c r="AD55" s="27">
        <f t="shared" si="144"/>
        <v>84935.97279387599</v>
      </c>
      <c r="AE55" s="27">
        <f t="shared" si="144"/>
        <v>91099.385058204018</v>
      </c>
      <c r="AF55" s="27">
        <f t="shared" si="144"/>
        <v>80462.501552857662</v>
      </c>
      <c r="AG55" s="27">
        <f t="shared" si="144"/>
        <v>94782.597257335772</v>
      </c>
      <c r="AH55" s="27">
        <f t="shared" si="144"/>
        <v>79148.105625889511</v>
      </c>
      <c r="AI55" s="27">
        <f t="shared" si="144"/>
        <v>81740.368619115994</v>
      </c>
      <c r="AJ55" s="27">
        <f t="shared" si="144"/>
        <v>78684.140844100315</v>
      </c>
      <c r="AK55" s="27">
        <f t="shared" si="144"/>
        <v>63659.049423317701</v>
      </c>
      <c r="AL55" s="27">
        <f t="shared" si="144"/>
        <v>60315.537034443056</v>
      </c>
      <c r="AM55" s="27">
        <f t="shared" si="144"/>
        <v>68925.066295946162</v>
      </c>
      <c r="AN55" s="27">
        <f t="shared" si="144"/>
        <v>69100.569141865228</v>
      </c>
      <c r="AO55" s="27">
        <f t="shared" si="144"/>
        <v>60782.437208451498</v>
      </c>
      <c r="AP55" s="27">
        <f t="shared" si="144"/>
        <v>59730.383149185414</v>
      </c>
      <c r="AQ55" s="27">
        <f t="shared" si="144"/>
        <v>58195.406919645997</v>
      </c>
      <c r="AR55" s="27">
        <f t="shared" si="144"/>
        <v>58678.824856048479</v>
      </c>
      <c r="AS55" s="27">
        <f t="shared" si="144"/>
        <v>57343.169239029135</v>
      </c>
      <c r="AT55" s="27">
        <f t="shared" si="144"/>
        <v>54858.142029400318</v>
      </c>
      <c r="AU55" s="27">
        <f t="shared" si="144"/>
        <v>51699.153347377258</v>
      </c>
      <c r="AV55" s="27">
        <f t="shared" si="144"/>
        <v>48382.591322718705</v>
      </c>
      <c r="AW55" s="27">
        <f t="shared" si="144"/>
        <v>45169.052417149505</v>
      </c>
      <c r="AX55" s="27">
        <f t="shared" si="144"/>
        <v>44840.497196862569</v>
      </c>
      <c r="AY55" s="27">
        <f t="shared" si="144"/>
        <v>47307.560330037246</v>
      </c>
      <c r="AZ55" s="27">
        <f t="shared" si="144"/>
        <v>33277.386979426119</v>
      </c>
      <c r="BA55" s="27">
        <f t="shared" si="144"/>
        <v>29275.924052933329</v>
      </c>
      <c r="BB55" s="27">
        <f t="shared" si="144"/>
        <v>28274.143385320986</v>
      </c>
      <c r="BC55" s="27">
        <f t="shared" si="144"/>
        <v>28075.635384608486</v>
      </c>
      <c r="BD55" s="27">
        <f t="shared" si="144"/>
        <v>31715.282828443404</v>
      </c>
      <c r="BE55" s="27">
        <f t="shared" si="144"/>
        <v>32691.771476865673</v>
      </c>
      <c r="BF55" s="27">
        <f t="shared" si="144"/>
        <v>34850.507584514635</v>
      </c>
      <c r="BG55" s="27">
        <f t="shared" si="144"/>
        <v>41554.774565602078</v>
      </c>
      <c r="BH55" s="27">
        <f t="shared" si="144"/>
        <v>39933.207279861366</v>
      </c>
      <c r="BI55" s="27">
        <f t="shared" si="144"/>
        <v>45586.853590536812</v>
      </c>
      <c r="BJ55" s="27">
        <f t="shared" si="144"/>
        <v>49064.070872699231</v>
      </c>
      <c r="BK55" s="27">
        <f t="shared" si="144"/>
        <v>55632.669981934414</v>
      </c>
      <c r="BL55" s="27">
        <f t="shared" si="144"/>
        <v>58419.676019559774</v>
      </c>
      <c r="BM55" s="27">
        <f t="shared" si="144"/>
        <v>58590.019912908909</v>
      </c>
      <c r="BN55" s="27">
        <f t="shared" si="144"/>
        <v>55644.521764540274</v>
      </c>
      <c r="BO55" s="27">
        <f t="shared" si="144"/>
        <v>56619.752118157863</v>
      </c>
      <c r="BP55" s="27">
        <f t="shared" si="144"/>
        <v>73199.40329471312</v>
      </c>
      <c r="BQ55" s="27">
        <f t="shared" si="144"/>
        <v>90831.427795505646</v>
      </c>
      <c r="BR55" s="27">
        <f t="shared" si="144"/>
        <v>117163.98713387229</v>
      </c>
      <c r="BS55" s="27">
        <f t="shared" si="144"/>
        <v>140996.12977990901</v>
      </c>
      <c r="BT55" s="27">
        <f t="shared" si="144"/>
        <v>128501.96347049219</v>
      </c>
      <c r="BU55" s="27">
        <f t="shared" si="144"/>
        <v>113638.09119901035</v>
      </c>
      <c r="BV55" s="27">
        <f t="shared" si="144"/>
        <v>104417.95000503115</v>
      </c>
      <c r="BW55" s="27">
        <f t="shared" si="144"/>
        <v>99478.852073122951</v>
      </c>
      <c r="BX55" s="27">
        <f t="shared" si="144"/>
        <v>75204.289292849353</v>
      </c>
      <c r="BY55" s="27">
        <f t="shared" si="144"/>
        <v>70079.571838996286</v>
      </c>
      <c r="BZ55" s="27">
        <f t="shared" si="144"/>
        <v>67481.57580376057</v>
      </c>
      <c r="CA55" s="27">
        <f t="shared" si="144"/>
        <v>61744.368572848383</v>
      </c>
      <c r="CB55" s="27">
        <f t="shared" si="144"/>
        <v>59130.754296056228</v>
      </c>
      <c r="CC55" s="27">
        <f t="shared" si="144"/>
        <v>48137.402958131206</v>
      </c>
      <c r="CD55" s="27">
        <f t="shared" si="144"/>
        <v>43803.310793520672</v>
      </c>
      <c r="CE55" s="27">
        <f t="shared" si="144"/>
        <v>48405.426108647771</v>
      </c>
      <c r="CF55" s="27">
        <f t="shared" si="144"/>
        <v>46929.972333601952</v>
      </c>
      <c r="CG55" s="27">
        <f t="shared" ref="CG55" si="148">$C55*CG23</f>
        <v>40533.554488494388</v>
      </c>
      <c r="CH55" s="27">
        <f t="shared" si="147"/>
        <v>43067.867806043629</v>
      </c>
      <c r="CI55" s="27">
        <f t="shared" si="147"/>
        <v>37907.572882565262</v>
      </c>
      <c r="CJ55" s="27">
        <f t="shared" si="147"/>
        <v>35570.487334885212</v>
      </c>
      <c r="CK55" s="27">
        <f t="shared" si="147"/>
        <v>46384.634786436007</v>
      </c>
      <c r="CL55" s="27">
        <f t="shared" si="147"/>
        <v>46178.254583963091</v>
      </c>
      <c r="CM55" s="27">
        <f t="shared" si="147"/>
        <v>43621.265924303189</v>
      </c>
      <c r="CN55" s="27">
        <f t="shared" si="147"/>
        <v>43833.991323973518</v>
      </c>
      <c r="CO55" s="27">
        <f t="shared" si="147"/>
        <v>56201.771106329878</v>
      </c>
      <c r="CP55" s="27">
        <f t="shared" si="147"/>
        <v>55878.389465192333</v>
      </c>
      <c r="CQ55" s="27">
        <f t="shared" si="147"/>
        <v>56629.655501522364</v>
      </c>
      <c r="CR55" s="27">
        <f t="shared" si="147"/>
        <v>56911.604274944963</v>
      </c>
      <c r="CS55" s="27">
        <f t="shared" si="147"/>
        <v>50885.792595316336</v>
      </c>
      <c r="CT55" s="27">
        <f t="shared" si="147"/>
        <v>66060.468601843429</v>
      </c>
      <c r="CU55" s="27">
        <f t="shared" si="147"/>
        <v>77039.282507941607</v>
      </c>
      <c r="CV55" s="27">
        <f t="shared" si="147"/>
        <v>75805.627199444629</v>
      </c>
      <c r="CW55" s="27">
        <f t="shared" si="147"/>
        <v>67436.293035469847</v>
      </c>
      <c r="CX55" s="27">
        <f t="shared" si="147"/>
        <v>65238.481655444448</v>
      </c>
      <c r="CY55" s="27">
        <f t="shared" si="147"/>
        <v>62878.80033355848</v>
      </c>
      <c r="CZ55" s="27">
        <f t="shared" si="147"/>
        <v>52274.589614742661</v>
      </c>
      <c r="DA55" s="27">
        <f t="shared" si="147"/>
        <v>55292.535198945363</v>
      </c>
      <c r="DB55" s="27">
        <f t="shared" si="147"/>
        <v>50079.190944986651</v>
      </c>
      <c r="DC55" s="27">
        <f t="shared" si="147"/>
        <v>47408.357066531316</v>
      </c>
      <c r="DD55" s="27">
        <f t="shared" si="147"/>
        <v>42382.642668958819</v>
      </c>
      <c r="DE55" s="27">
        <f t="shared" si="147"/>
        <v>36504.61402763045</v>
      </c>
      <c r="DF55" s="27">
        <f t="shared" si="147"/>
        <v>36747.154433768141</v>
      </c>
      <c r="DG55" s="27">
        <f t="shared" si="147"/>
        <v>38689.033069562247</v>
      </c>
      <c r="DH55" s="27">
        <f t="shared" si="147"/>
        <v>32923.476449212067</v>
      </c>
      <c r="DI55" s="27">
        <f t="shared" si="147"/>
        <v>29847.516268016538</v>
      </c>
      <c r="DJ55" s="27">
        <f t="shared" si="147"/>
        <v>27084.948848631964</v>
      </c>
      <c r="DK55" s="27">
        <f t="shared" si="147"/>
        <v>24922.000820631856</v>
      </c>
      <c r="DL55" s="27">
        <f t="shared" si="147"/>
        <v>21287.651617509531</v>
      </c>
      <c r="DM55" s="27">
        <f t="shared" si="147"/>
        <v>27709.2589652649</v>
      </c>
      <c r="DN55" s="27">
        <f t="shared" si="147"/>
        <v>29822.815299382521</v>
      </c>
      <c r="DO55" s="27">
        <f t="shared" si="147"/>
        <v>32260.290312355206</v>
      </c>
      <c r="DP55" s="27">
        <f t="shared" si="147"/>
        <v>39203.166102593757</v>
      </c>
      <c r="DQ55" s="27">
        <f t="shared" si="147"/>
        <v>55749.865630287961</v>
      </c>
      <c r="DR55" s="27">
        <f t="shared" si="147"/>
        <v>47558.464211151557</v>
      </c>
      <c r="DS55" s="27">
        <f t="shared" si="147"/>
        <v>46865.451516984147</v>
      </c>
      <c r="DT55" s="27">
        <f t="shared" si="147"/>
        <v>50511.476769892528</v>
      </c>
      <c r="DU55" s="27">
        <f t="shared" si="147"/>
        <v>57606.309019188695</v>
      </c>
      <c r="DV55" s="27">
        <f t="shared" si="147"/>
        <v>80288.178215795706</v>
      </c>
      <c r="DW55" s="27">
        <f t="shared" si="147"/>
        <v>77100.386332103531</v>
      </c>
      <c r="DX55" s="27">
        <f t="shared" si="147"/>
        <v>79675.314164714844</v>
      </c>
      <c r="DY55" s="27">
        <f t="shared" si="147"/>
        <v>80579.958894731812</v>
      </c>
      <c r="DZ55" s="27">
        <f t="shared" si="147"/>
        <v>103453.8192066554</v>
      </c>
      <c r="EA55" s="27">
        <f t="shared" si="147"/>
        <v>118792.1387650415</v>
      </c>
      <c r="EB55" s="27">
        <f t="shared" si="147"/>
        <v>142683.90880395615</v>
      </c>
      <c r="EC55" s="27">
        <f t="shared" si="147"/>
        <v>182294.70578726553</v>
      </c>
      <c r="ED55" s="27">
        <f t="shared" si="147"/>
        <v>132503.26331780729</v>
      </c>
      <c r="EE55" s="27">
        <f t="shared" si="147"/>
        <v>133887.33095532312</v>
      </c>
      <c r="EF55" s="27">
        <f t="shared" si="147"/>
        <v>120833.98307467242</v>
      </c>
      <c r="EG55" s="27">
        <f t="shared" si="147"/>
        <v>97939.748105637307</v>
      </c>
      <c r="EH55" s="27">
        <f t="shared" si="147"/>
        <v>86143.773197377144</v>
      </c>
      <c r="EI55" s="27">
        <f t="shared" si="147"/>
        <v>93349.014315342894</v>
      </c>
      <c r="EJ55" s="27">
        <f t="shared" si="147"/>
        <v>89676.178960254605</v>
      </c>
      <c r="EK55" s="27">
        <f t="shared" si="147"/>
        <v>83068.214946026274</v>
      </c>
      <c r="EL55" s="27">
        <f t="shared" si="147"/>
        <v>85993.229094081689</v>
      </c>
      <c r="EM55" s="27">
        <f t="shared" si="135"/>
        <v>70340.348022000791</v>
      </c>
    </row>
    <row r="56" spans="2:143">
      <c r="B56" s="23">
        <f t="shared" si="129"/>
        <v>12</v>
      </c>
      <c r="C56" s="24">
        <f t="shared" si="122"/>
        <v>9.7246222383846725E-2</v>
      </c>
      <c r="D56" s="24"/>
      <c r="E56" s="25">
        <v>1922</v>
      </c>
      <c r="F56" s="26">
        <v>0.13409332070812641</v>
      </c>
      <c r="G56" s="27"/>
      <c r="H56" s="25">
        <v>19</v>
      </c>
      <c r="J56" s="27">
        <f t="shared" si="130"/>
        <v>28415.992036135151</v>
      </c>
      <c r="K56" s="27">
        <f t="shared" si="131"/>
        <v>58530.262618048684</v>
      </c>
      <c r="L56" s="27">
        <f t="shared" si="132"/>
        <v>132980.7951093716</v>
      </c>
      <c r="M56" s="30"/>
      <c r="N56" s="27">
        <f t="shared" si="133"/>
        <v>722326.23638980801</v>
      </c>
      <c r="O56" s="27">
        <f t="shared" si="123"/>
        <v>70243.497817650306</v>
      </c>
      <c r="P56" s="30"/>
      <c r="Q56" s="34">
        <f t="shared" si="124"/>
        <v>28415.992036135151</v>
      </c>
      <c r="R56" s="27">
        <f t="shared" si="125"/>
        <v>41827.505781515152</v>
      </c>
      <c r="S56" s="27">
        <v>1000</v>
      </c>
      <c r="T56" s="27">
        <f t="shared" si="126"/>
        <v>62737.29729172129</v>
      </c>
      <c r="U56" s="27"/>
      <c r="V56" s="27">
        <f t="shared" ref="V56:CG59" si="149">$C56*V24</f>
        <v>129906.68841453003</v>
      </c>
      <c r="W56" s="27">
        <f t="shared" si="149"/>
        <v>133507.26178318533</v>
      </c>
      <c r="X56" s="27">
        <f t="shared" si="149"/>
        <v>123951.38137232474</v>
      </c>
      <c r="Y56" s="27">
        <f t="shared" si="149"/>
        <v>133142.59019857383</v>
      </c>
      <c r="Z56" s="27">
        <f t="shared" si="149"/>
        <v>111154.68761420765</v>
      </c>
      <c r="AA56" s="27">
        <f t="shared" si="149"/>
        <v>107782.24777614631</v>
      </c>
      <c r="AB56" s="27">
        <f t="shared" si="149"/>
        <v>120538.32181439205</v>
      </c>
      <c r="AC56" s="27">
        <f t="shared" si="149"/>
        <v>100444.48155588112</v>
      </c>
      <c r="AD56" s="27">
        <f t="shared" si="149"/>
        <v>88823.803253186517</v>
      </c>
      <c r="AE56" s="27">
        <f t="shared" si="149"/>
        <v>94258.377762931836</v>
      </c>
      <c r="AF56" s="27">
        <f t="shared" si="149"/>
        <v>87726.948978182903</v>
      </c>
      <c r="AG56" s="27">
        <f t="shared" si="149"/>
        <v>81175.615254649631</v>
      </c>
      <c r="AH56" s="27">
        <f t="shared" si="149"/>
        <v>86412.629785235506</v>
      </c>
      <c r="AI56" s="27">
        <f t="shared" si="149"/>
        <v>84022.161724258258</v>
      </c>
      <c r="AJ56" s="27">
        <f t="shared" si="149"/>
        <v>72754.90608567567</v>
      </c>
      <c r="AK56" s="27">
        <f t="shared" si="149"/>
        <v>61880.02113779365</v>
      </c>
      <c r="AL56" s="27">
        <f t="shared" si="149"/>
        <v>64754.226481847589</v>
      </c>
      <c r="AM56" s="27">
        <f t="shared" si="149"/>
        <v>73666.446108233227</v>
      </c>
      <c r="AN56" s="27">
        <f t="shared" si="149"/>
        <v>65043.073148979609</v>
      </c>
      <c r="AO56" s="27">
        <f t="shared" si="149"/>
        <v>56071.630139508976</v>
      </c>
      <c r="AP56" s="27">
        <f t="shared" si="149"/>
        <v>65687.039418907763</v>
      </c>
      <c r="AQ56" s="27">
        <f t="shared" si="149"/>
        <v>54863.721344988582</v>
      </c>
      <c r="AR56" s="27">
        <f t="shared" si="149"/>
        <v>61752.709526357452</v>
      </c>
      <c r="AS56" s="27">
        <f t="shared" si="149"/>
        <v>58373.827345275735</v>
      </c>
      <c r="AT56" s="27">
        <f t="shared" si="149"/>
        <v>51129.963257607989</v>
      </c>
      <c r="AU56" s="27">
        <f t="shared" si="149"/>
        <v>50597.239675558943</v>
      </c>
      <c r="AV56" s="27">
        <f t="shared" si="149"/>
        <v>46735.349565852295</v>
      </c>
      <c r="AW56" s="27">
        <f t="shared" si="149"/>
        <v>48888.860448383719</v>
      </c>
      <c r="AX56" s="27">
        <f t="shared" si="149"/>
        <v>40516.090792078503</v>
      </c>
      <c r="AY56" s="27">
        <f t="shared" si="149"/>
        <v>36331.71632515431</v>
      </c>
      <c r="AZ56" s="27">
        <f t="shared" si="149"/>
        <v>30093.165310578304</v>
      </c>
      <c r="BA56" s="27">
        <f t="shared" si="149"/>
        <v>26143.548427728612</v>
      </c>
      <c r="BB56" s="27">
        <f t="shared" si="149"/>
        <v>27291.028169518915</v>
      </c>
      <c r="BC56" s="27">
        <f t="shared" si="149"/>
        <v>34049.246814069069</v>
      </c>
      <c r="BD56" s="27">
        <f t="shared" si="149"/>
        <v>34940.650058175495</v>
      </c>
      <c r="BE56" s="27">
        <f t="shared" si="149"/>
        <v>32804.13088125061</v>
      </c>
      <c r="BF56" s="27">
        <f t="shared" si="149"/>
        <v>38334.164554512688</v>
      </c>
      <c r="BG56" s="27">
        <f t="shared" si="149"/>
        <v>43915.575665471719</v>
      </c>
      <c r="BH56" s="27">
        <f t="shared" si="149"/>
        <v>42977.007375158973</v>
      </c>
      <c r="BI56" s="27">
        <f t="shared" si="149"/>
        <v>51634.287568219799</v>
      </c>
      <c r="BJ56" s="27">
        <f t="shared" si="149"/>
        <v>56632.584410277479</v>
      </c>
      <c r="BK56" s="27">
        <f t="shared" si="149"/>
        <v>54449.454135734733</v>
      </c>
      <c r="BL56" s="27">
        <f t="shared" si="149"/>
        <v>57341.234588701715</v>
      </c>
      <c r="BM56" s="27">
        <f t="shared" si="149"/>
        <v>53750.039115191728</v>
      </c>
      <c r="BN56" s="27">
        <f t="shared" si="149"/>
        <v>61282.559889959797</v>
      </c>
      <c r="BO56" s="27">
        <f t="shared" si="149"/>
        <v>66140.071034316643</v>
      </c>
      <c r="BP56" s="27">
        <f t="shared" si="149"/>
        <v>69757.595721538848</v>
      </c>
      <c r="BQ56" s="27">
        <f t="shared" si="149"/>
        <v>105952.88732994425</v>
      </c>
      <c r="BR56" s="27">
        <f t="shared" si="149"/>
        <v>125910.25787464523</v>
      </c>
      <c r="BS56" s="27">
        <f t="shared" si="149"/>
        <v>124033.84453133894</v>
      </c>
      <c r="BT56" s="27">
        <f t="shared" si="149"/>
        <v>137816.69984345222</v>
      </c>
      <c r="BU56" s="27">
        <f t="shared" si="149"/>
        <v>115037.00189757775</v>
      </c>
      <c r="BV56" s="27">
        <f t="shared" si="149"/>
        <v>99820.754150094872</v>
      </c>
      <c r="BW56" s="27">
        <f t="shared" si="149"/>
        <v>82721.710550874195</v>
      </c>
      <c r="BX56" s="27">
        <f t="shared" si="149"/>
        <v>74060.917713336457</v>
      </c>
      <c r="BY56" s="27">
        <f t="shared" si="149"/>
        <v>72625.175350444173</v>
      </c>
      <c r="BZ56" s="27">
        <f t="shared" si="149"/>
        <v>69935.216657953701</v>
      </c>
      <c r="CA56" s="27">
        <f t="shared" si="149"/>
        <v>68252.131842123985</v>
      </c>
      <c r="CB56" s="27">
        <f t="shared" si="149"/>
        <v>47113.599175327741</v>
      </c>
      <c r="CC56" s="27">
        <f t="shared" si="149"/>
        <v>42994.691020403989</v>
      </c>
      <c r="CD56" s="27">
        <f t="shared" si="149"/>
        <v>44406.770139262197</v>
      </c>
      <c r="CE56" s="27">
        <f t="shared" si="149"/>
        <v>51685.031139954139</v>
      </c>
      <c r="CF56" s="27">
        <f t="shared" si="149"/>
        <v>47349.062347494895</v>
      </c>
      <c r="CG56" s="27">
        <f t="shared" si="149"/>
        <v>41042.833353528986</v>
      </c>
      <c r="CH56" s="27">
        <f t="shared" si="147"/>
        <v>44218.360275261657</v>
      </c>
      <c r="CI56" s="27">
        <f t="shared" si="147"/>
        <v>38225.817869656683</v>
      </c>
      <c r="CJ56" s="27">
        <f t="shared" si="147"/>
        <v>40804.41490645468</v>
      </c>
      <c r="CK56" s="27">
        <f t="shared" si="147"/>
        <v>49525.582951531775</v>
      </c>
      <c r="CL56" s="27">
        <f t="shared" si="147"/>
        <v>44158.253609882093</v>
      </c>
      <c r="CM56" s="27">
        <f t="shared" si="147"/>
        <v>41904.117741795584</v>
      </c>
      <c r="CN56" s="27">
        <f t="shared" si="147"/>
        <v>46734.62293761623</v>
      </c>
      <c r="CO56" s="27">
        <f t="shared" si="147"/>
        <v>55028.840017624745</v>
      </c>
      <c r="CP56" s="27">
        <f t="shared" si="147"/>
        <v>58686.697890821626</v>
      </c>
      <c r="CQ56" s="27">
        <f t="shared" si="147"/>
        <v>58980.91927927683</v>
      </c>
      <c r="CR56" s="27">
        <f t="shared" si="147"/>
        <v>56249.078343215282</v>
      </c>
      <c r="CS56" s="27">
        <f t="shared" si="147"/>
        <v>52634.986245205997</v>
      </c>
      <c r="CT56" s="27">
        <f t="shared" si="147"/>
        <v>68808.866792076587</v>
      </c>
      <c r="CU56" s="27">
        <f t="shared" si="147"/>
        <v>76849.968674200645</v>
      </c>
      <c r="CV56" s="27">
        <f t="shared" si="147"/>
        <v>72005.29332554822</v>
      </c>
      <c r="CW56" s="27">
        <f t="shared" si="147"/>
        <v>65821.068749018305</v>
      </c>
      <c r="CX56" s="27">
        <f t="shared" si="147"/>
        <v>63668.833294464974</v>
      </c>
      <c r="CY56" s="27">
        <f t="shared" si="147"/>
        <v>53671.025629501346</v>
      </c>
      <c r="CZ56" s="27">
        <f t="shared" si="147"/>
        <v>55756.73194942456</v>
      </c>
      <c r="DA56" s="27">
        <f t="shared" si="147"/>
        <v>57447.964270501267</v>
      </c>
      <c r="DB56" s="27">
        <f t="shared" si="147"/>
        <v>50618.626864362544</v>
      </c>
      <c r="DC56" s="27">
        <f t="shared" si="147"/>
        <v>40528.675249732107</v>
      </c>
      <c r="DD56" s="27">
        <f t="shared" si="147"/>
        <v>35067.612365655215</v>
      </c>
      <c r="DE56" s="27">
        <f t="shared" si="147"/>
        <v>39178.827996738961</v>
      </c>
      <c r="DF56" s="27">
        <f t="shared" si="147"/>
        <v>37881.592862858161</v>
      </c>
      <c r="DG56" s="27">
        <f t="shared" si="147"/>
        <v>34578.12822422295</v>
      </c>
      <c r="DH56" s="27">
        <f t="shared" si="147"/>
        <v>31086.785397157513</v>
      </c>
      <c r="DI56" s="27">
        <f t="shared" si="147"/>
        <v>26769.644418184012</v>
      </c>
      <c r="DJ56" s="27">
        <f t="shared" si="147"/>
        <v>25778.691919553752</v>
      </c>
      <c r="DK56" s="27">
        <f t="shared" si="147"/>
        <v>22173.309022280722</v>
      </c>
      <c r="DL56" s="27">
        <f t="shared" si="147"/>
        <v>27641.167131150345</v>
      </c>
      <c r="DM56" s="27">
        <f t="shared" si="147"/>
        <v>28327.719758532879</v>
      </c>
      <c r="DN56" s="27">
        <f t="shared" si="147"/>
        <v>31487.596529007908</v>
      </c>
      <c r="DO56" s="27">
        <f t="shared" si="147"/>
        <v>38259.931621093419</v>
      </c>
      <c r="DP56" s="27">
        <f t="shared" si="147"/>
        <v>47586.029809915541</v>
      </c>
      <c r="DQ56" s="27">
        <f t="shared" si="147"/>
        <v>50726.453531060091</v>
      </c>
      <c r="DR56" s="27">
        <f t="shared" si="147"/>
        <v>48692.373655530391</v>
      </c>
      <c r="DS56" s="27">
        <f t="shared" si="147"/>
        <v>51055.569124346352</v>
      </c>
      <c r="DT56" s="27">
        <f t="shared" si="147"/>
        <v>49246.74751537924</v>
      </c>
      <c r="DU56" s="27">
        <f t="shared" si="147"/>
        <v>66430.843711363428</v>
      </c>
      <c r="DV56" s="27">
        <f t="shared" si="147"/>
        <v>82748.519743318757</v>
      </c>
      <c r="DW56" s="27">
        <f t="shared" si="147"/>
        <v>82135.007701017981</v>
      </c>
      <c r="DX56" s="27">
        <f t="shared" si="147"/>
        <v>72017.931953867199</v>
      </c>
      <c r="DY56" s="27">
        <f t="shared" si="147"/>
        <v>97682.475335030918</v>
      </c>
      <c r="DZ56" s="27">
        <f t="shared" si="147"/>
        <v>106542.3094458056</v>
      </c>
      <c r="EA56" s="27">
        <f t="shared" si="147"/>
        <v>135802.52809377821</v>
      </c>
      <c r="EB56" s="27">
        <f t="shared" si="147"/>
        <v>162189.09844511852</v>
      </c>
      <c r="EC56" s="27">
        <f t="shared" si="147"/>
        <v>172050.20603483636</v>
      </c>
      <c r="ED56" s="27">
        <f t="shared" si="147"/>
        <v>136875.64850704695</v>
      </c>
      <c r="EE56" s="27">
        <f t="shared" si="147"/>
        <v>127579.22643631282</v>
      </c>
      <c r="EF56" s="27">
        <f t="shared" si="147"/>
        <v>116154.19542810782</v>
      </c>
      <c r="EG56" s="27">
        <f t="shared" si="147"/>
        <v>104564.00762584776</v>
      </c>
      <c r="EH56" s="27">
        <f t="shared" si="147"/>
        <v>84937.683406090786</v>
      </c>
      <c r="EI56" s="27">
        <f t="shared" si="147"/>
        <v>91814.277150460606</v>
      </c>
      <c r="EJ56" s="27">
        <f t="shared" si="147"/>
        <v>90495.127069797294</v>
      </c>
      <c r="EK56" s="27">
        <f t="shared" si="147"/>
        <v>83840.091639384045</v>
      </c>
      <c r="EL56" s="27">
        <f t="shared" si="147"/>
        <v>81115.571290914391</v>
      </c>
      <c r="EM56" s="27">
        <f t="shared" si="135"/>
        <v>71357.827871697154</v>
      </c>
    </row>
    <row r="57" spans="2:143">
      <c r="B57" s="23">
        <f t="shared" si="129"/>
        <v>11</v>
      </c>
      <c r="C57" s="24">
        <f t="shared" si="122"/>
        <v>0.10464464876319192</v>
      </c>
      <c r="D57" s="24"/>
      <c r="E57" s="25">
        <v>1923</v>
      </c>
      <c r="F57" s="26">
        <v>3.2943298155754197E-2</v>
      </c>
      <c r="G57" s="27"/>
      <c r="H57" s="25">
        <v>20</v>
      </c>
      <c r="J57" s="27">
        <f t="shared" si="130"/>
        <v>28847.052129822878</v>
      </c>
      <c r="K57" s="27">
        <f t="shared" si="131"/>
        <v>58745.213727629751</v>
      </c>
      <c r="L57" s="27">
        <f t="shared" si="132"/>
        <v>132894.80233497184</v>
      </c>
      <c r="M57" s="30"/>
      <c r="N57" s="27">
        <f t="shared" si="133"/>
        <v>684682.57690024551</v>
      </c>
      <c r="O57" s="27">
        <f t="shared" si="123"/>
        <v>71648.367774003331</v>
      </c>
      <c r="P57" s="30"/>
      <c r="Q57" s="27">
        <f t="shared" si="124"/>
        <v>28847.052129822878</v>
      </c>
      <c r="R57" s="27">
        <f t="shared" si="125"/>
        <v>42801.315644180453</v>
      </c>
      <c r="S57" s="27">
        <v>1000</v>
      </c>
      <c r="T57" s="27">
        <f t="shared" si="126"/>
        <v>61246.434560968512</v>
      </c>
      <c r="U57" s="27"/>
      <c r="V57" s="27">
        <f t="shared" si="149"/>
        <v>139012.69223724239</v>
      </c>
      <c r="W57" s="27">
        <f t="shared" si="149"/>
        <v>125329.34511650573</v>
      </c>
      <c r="X57" s="27">
        <f t="shared" si="149"/>
        <v>139907.93612757325</v>
      </c>
      <c r="Y57" s="27">
        <f t="shared" si="149"/>
        <v>124486.09844734496</v>
      </c>
      <c r="Z57" s="27">
        <f t="shared" si="149"/>
        <v>119702.19344035309</v>
      </c>
      <c r="AA57" s="27">
        <f t="shared" si="149"/>
        <v>114689.67212193564</v>
      </c>
      <c r="AB57" s="27">
        <f t="shared" si="149"/>
        <v>119211.23589959636</v>
      </c>
      <c r="AC57" s="27">
        <f t="shared" si="149"/>
        <v>105042.19324407607</v>
      </c>
      <c r="AD57" s="27">
        <f t="shared" si="149"/>
        <v>91903.887123167922</v>
      </c>
      <c r="AE57" s="27">
        <f t="shared" si="149"/>
        <v>102768.36709262535</v>
      </c>
      <c r="AF57" s="27">
        <f t="shared" si="149"/>
        <v>75132.87527227051</v>
      </c>
      <c r="AG57" s="27">
        <f t="shared" si="149"/>
        <v>88626.232215143071</v>
      </c>
      <c r="AH57" s="27">
        <f t="shared" si="149"/>
        <v>88824.849673305012</v>
      </c>
      <c r="AI57" s="27">
        <f t="shared" si="149"/>
        <v>77690.680990923138</v>
      </c>
      <c r="AJ57" s="27">
        <f t="shared" si="149"/>
        <v>70721.683205196197</v>
      </c>
      <c r="AK57" s="27">
        <f t="shared" si="149"/>
        <v>66433.842762106593</v>
      </c>
      <c r="AL57" s="27">
        <f t="shared" si="149"/>
        <v>69208.692740654151</v>
      </c>
      <c r="AM57" s="27">
        <f t="shared" si="149"/>
        <v>69340.847728853361</v>
      </c>
      <c r="AN57" s="27">
        <f t="shared" si="149"/>
        <v>60002.055005446644</v>
      </c>
      <c r="AO57" s="27">
        <f t="shared" si="149"/>
        <v>61663.414581772609</v>
      </c>
      <c r="AP57" s="27">
        <f t="shared" si="149"/>
        <v>61926.458073096321</v>
      </c>
      <c r="AQ57" s="27">
        <f t="shared" si="149"/>
        <v>57737.752179999094</v>
      </c>
      <c r="AR57" s="27">
        <f t="shared" si="149"/>
        <v>62862.622555243805</v>
      </c>
      <c r="AS57" s="27">
        <f t="shared" si="149"/>
        <v>54406.721353601926</v>
      </c>
      <c r="AT57" s="27">
        <f t="shared" si="149"/>
        <v>50040.181280434008</v>
      </c>
      <c r="AU57" s="27">
        <f t="shared" si="149"/>
        <v>48874.59763227051</v>
      </c>
      <c r="AV57" s="27">
        <f t="shared" si="149"/>
        <v>50584.146902844732</v>
      </c>
      <c r="AW57" s="27">
        <f t="shared" si="149"/>
        <v>44174.030897823417</v>
      </c>
      <c r="AX57" s="27">
        <f t="shared" si="149"/>
        <v>31115.938065556013</v>
      </c>
      <c r="AY57" s="27">
        <f t="shared" si="149"/>
        <v>32855.234278636883</v>
      </c>
      <c r="AZ57" s="27">
        <f t="shared" si="149"/>
        <v>26873.349009180762</v>
      </c>
      <c r="BA57" s="27">
        <f t="shared" si="149"/>
        <v>25234.515750625415</v>
      </c>
      <c r="BB57" s="27">
        <f t="shared" si="149"/>
        <v>33097.699881908469</v>
      </c>
      <c r="BC57" s="27">
        <f t="shared" si="149"/>
        <v>37511.972512124863</v>
      </c>
      <c r="BD57" s="27">
        <f t="shared" si="149"/>
        <v>35060.738705930104</v>
      </c>
      <c r="BE57" s="27">
        <f t="shared" si="149"/>
        <v>36083.232022376469</v>
      </c>
      <c r="BF57" s="27">
        <f t="shared" si="149"/>
        <v>40511.997036794775</v>
      </c>
      <c r="BG57" s="27">
        <f t="shared" si="149"/>
        <v>47262.920957794973</v>
      </c>
      <c r="BH57" s="27">
        <f t="shared" si="149"/>
        <v>48678.225910531226</v>
      </c>
      <c r="BI57" s="27">
        <f t="shared" si="149"/>
        <v>59599.276969063241</v>
      </c>
      <c r="BJ57" s="27">
        <f t="shared" si="149"/>
        <v>55428.102020573016</v>
      </c>
      <c r="BK57" s="27">
        <f t="shared" si="149"/>
        <v>53444.303966673193</v>
      </c>
      <c r="BL57" s="27">
        <f t="shared" si="149"/>
        <v>52604.412946735269</v>
      </c>
      <c r="BM57" s="27">
        <f t="shared" si="149"/>
        <v>59196.123656210453</v>
      </c>
      <c r="BN57" s="27">
        <f t="shared" si="149"/>
        <v>71586.905852716416</v>
      </c>
      <c r="BO57" s="27">
        <f t="shared" si="149"/>
        <v>63030.19052805526</v>
      </c>
      <c r="BP57" s="27">
        <f t="shared" si="149"/>
        <v>81370.720016995227</v>
      </c>
      <c r="BQ57" s="27">
        <f t="shared" si="149"/>
        <v>113862.2514700999</v>
      </c>
      <c r="BR57" s="27">
        <f t="shared" si="149"/>
        <v>110762.85125345251</v>
      </c>
      <c r="BS57" s="27">
        <f t="shared" si="149"/>
        <v>133024.69986094986</v>
      </c>
      <c r="BT57" s="27">
        <f t="shared" si="149"/>
        <v>139513.25470298986</v>
      </c>
      <c r="BU57" s="27">
        <f t="shared" si="149"/>
        <v>109972.28239042067</v>
      </c>
      <c r="BV57" s="27">
        <f t="shared" si="149"/>
        <v>83006.019467378646</v>
      </c>
      <c r="BW57" s="27">
        <f t="shared" si="149"/>
        <v>81464.047540666696</v>
      </c>
      <c r="BX57" s="27">
        <f t="shared" si="149"/>
        <v>76751.141515292053</v>
      </c>
      <c r="BY57" s="27">
        <f t="shared" si="149"/>
        <v>75265.83830415165</v>
      </c>
      <c r="BZ57" s="27">
        <f t="shared" si="149"/>
        <v>77306.282954607057</v>
      </c>
      <c r="CA57" s="27">
        <f t="shared" si="149"/>
        <v>54381.237323162663</v>
      </c>
      <c r="CB57" s="27">
        <f t="shared" si="149"/>
        <v>42080.26430433373</v>
      </c>
      <c r="CC57" s="27">
        <f t="shared" si="149"/>
        <v>43587.010359821834</v>
      </c>
      <c r="CD57" s="27">
        <f t="shared" si="149"/>
        <v>47415.454877330681</v>
      </c>
      <c r="CE57" s="27">
        <f t="shared" si="149"/>
        <v>52146.5843721727</v>
      </c>
      <c r="CF57" s="27">
        <f t="shared" si="149"/>
        <v>47943.973823606131</v>
      </c>
      <c r="CG57" s="27">
        <f t="shared" si="149"/>
        <v>42139.230112738413</v>
      </c>
      <c r="CH57" s="27">
        <f t="shared" si="147"/>
        <v>44589.586139249295</v>
      </c>
      <c r="CI57" s="27">
        <f t="shared" si="147"/>
        <v>43850.457200857883</v>
      </c>
      <c r="CJ57" s="27">
        <f t="shared" si="147"/>
        <v>43567.496964087142</v>
      </c>
      <c r="CK57" s="27">
        <f t="shared" si="147"/>
        <v>47359.157938171367</v>
      </c>
      <c r="CL57" s="27">
        <f t="shared" si="147"/>
        <v>42419.966943454288</v>
      </c>
      <c r="CM57" s="27">
        <f t="shared" si="147"/>
        <v>44677.043614899507</v>
      </c>
      <c r="CN57" s="27">
        <f t="shared" si="147"/>
        <v>45759.271252368941</v>
      </c>
      <c r="CO57" s="27">
        <f t="shared" si="147"/>
        <v>57794.452207832335</v>
      </c>
      <c r="CP57" s="27">
        <f t="shared" si="147"/>
        <v>61123.370086063922</v>
      </c>
      <c r="CQ57" s="27">
        <f t="shared" si="147"/>
        <v>58294.303799049048</v>
      </c>
      <c r="CR57" s="27">
        <f t="shared" si="147"/>
        <v>58182.634364098703</v>
      </c>
      <c r="CS57" s="27">
        <f t="shared" si="147"/>
        <v>54824.82691695739</v>
      </c>
      <c r="CT57" s="27">
        <f t="shared" si="147"/>
        <v>68639.778114927554</v>
      </c>
      <c r="CU57" s="27">
        <f t="shared" si="147"/>
        <v>72997.27923741196</v>
      </c>
      <c r="CV57" s="27">
        <f t="shared" si="147"/>
        <v>70280.633008420205</v>
      </c>
      <c r="CW57" s="27">
        <f t="shared" si="147"/>
        <v>64237.403248869603</v>
      </c>
      <c r="CX57" s="27">
        <f t="shared" si="147"/>
        <v>54345.368636493084</v>
      </c>
      <c r="CY57" s="27">
        <f t="shared" si="147"/>
        <v>57246.188091180004</v>
      </c>
      <c r="CZ57" s="27">
        <f t="shared" si="147"/>
        <v>57930.256468535998</v>
      </c>
      <c r="DA57" s="27">
        <f t="shared" si="147"/>
        <v>58066.774096254536</v>
      </c>
      <c r="DB57" s="27">
        <f t="shared" si="147"/>
        <v>43273.085521485176</v>
      </c>
      <c r="DC57" s="27">
        <f t="shared" si="147"/>
        <v>33533.63036968089</v>
      </c>
      <c r="DD57" s="27">
        <f t="shared" si="147"/>
        <v>37636.556082757314</v>
      </c>
      <c r="DE57" s="27">
        <f t="shared" si="147"/>
        <v>40388.335746959929</v>
      </c>
      <c r="DF57" s="27">
        <f t="shared" si="147"/>
        <v>33856.482610836669</v>
      </c>
      <c r="DG57" s="27">
        <f t="shared" si="147"/>
        <v>32649.129662840929</v>
      </c>
      <c r="DH57" s="27">
        <f t="shared" si="147"/>
        <v>27881.120281959171</v>
      </c>
      <c r="DI57" s="27">
        <f t="shared" si="147"/>
        <v>25478.594037929055</v>
      </c>
      <c r="DJ57" s="27">
        <f t="shared" si="147"/>
        <v>22935.51413613767</v>
      </c>
      <c r="DK57" s="27">
        <f t="shared" si="147"/>
        <v>28791.157970256609</v>
      </c>
      <c r="DL57" s="27">
        <f t="shared" si="147"/>
        <v>28258.108138927346</v>
      </c>
      <c r="DM57" s="27">
        <f t="shared" si="147"/>
        <v>29909.041161581994</v>
      </c>
      <c r="DN57" s="27">
        <f t="shared" si="147"/>
        <v>37343.53530138675</v>
      </c>
      <c r="DO57" s="27">
        <f t="shared" si="147"/>
        <v>46441.102279395382</v>
      </c>
      <c r="DP57" s="27">
        <f t="shared" si="147"/>
        <v>43298.230454727876</v>
      </c>
      <c r="DQ57" s="27">
        <f t="shared" si="147"/>
        <v>51935.895545069172</v>
      </c>
      <c r="DR57" s="27">
        <f t="shared" si="147"/>
        <v>53045.831599371137</v>
      </c>
      <c r="DS57" s="27">
        <f t="shared" si="147"/>
        <v>49777.216638800455</v>
      </c>
      <c r="DT57" s="27">
        <f t="shared" si="147"/>
        <v>56790.706490106764</v>
      </c>
      <c r="DU57" s="27">
        <f t="shared" si="147"/>
        <v>68466.54270371281</v>
      </c>
      <c r="DV57" s="27">
        <f t="shared" si="147"/>
        <v>88151.961743612381</v>
      </c>
      <c r="DW57" s="27">
        <f t="shared" si="147"/>
        <v>74241.230896355686</v>
      </c>
      <c r="DX57" s="27">
        <f t="shared" si="147"/>
        <v>87303.21978637173</v>
      </c>
      <c r="DY57" s="27">
        <f t="shared" si="147"/>
        <v>100598.66899440301</v>
      </c>
      <c r="DZ57" s="27">
        <f t="shared" si="147"/>
        <v>121798.5897224028</v>
      </c>
      <c r="EA57" s="27">
        <f t="shared" si="147"/>
        <v>154367.01855680501</v>
      </c>
      <c r="EB57" s="27">
        <f t="shared" si="147"/>
        <v>153074.48279189868</v>
      </c>
      <c r="EC57" s="27">
        <f t="shared" si="147"/>
        <v>177727.57392628255</v>
      </c>
      <c r="ED57" s="27">
        <f t="shared" si="147"/>
        <v>130426.74934139043</v>
      </c>
      <c r="EE57" s="27">
        <f t="shared" si="147"/>
        <v>122638.20179537256</v>
      </c>
      <c r="EF57" s="27">
        <f t="shared" si="147"/>
        <v>124010.40855668482</v>
      </c>
      <c r="EG57" s="27">
        <f t="shared" si="147"/>
        <v>103100.01809471168</v>
      </c>
      <c r="EH57" s="27">
        <f t="shared" si="147"/>
        <v>83541.235673049145</v>
      </c>
      <c r="EI57" s="27">
        <f t="shared" si="147"/>
        <v>92652.750974537412</v>
      </c>
      <c r="EJ57" s="27">
        <f t="shared" si="147"/>
        <v>91336.015242162815</v>
      </c>
      <c r="EK57" s="27">
        <f t="shared" si="147"/>
        <v>79084.562843556501</v>
      </c>
      <c r="EL57" s="27">
        <f t="shared" si="147"/>
        <v>82288.915773931469</v>
      </c>
      <c r="EM57" s="27">
        <f t="shared" si="135"/>
        <v>74821.661366738685</v>
      </c>
    </row>
    <row r="58" spans="2:143">
      <c r="B58" s="23">
        <f t="shared" si="129"/>
        <v>10</v>
      </c>
      <c r="C58" s="24">
        <f t="shared" si="122"/>
        <v>0.11353641850505464</v>
      </c>
      <c r="D58" s="24"/>
      <c r="E58" s="25">
        <v>1924</v>
      </c>
      <c r="F58" s="26">
        <v>0.13230466267551397</v>
      </c>
      <c r="G58" s="27"/>
      <c r="H58" s="25">
        <v>21</v>
      </c>
      <c r="J58" s="27">
        <f t="shared" si="130"/>
        <v>29451.120592376938</v>
      </c>
      <c r="K58" s="27">
        <f t="shared" si="131"/>
        <v>59126.638666710591</v>
      </c>
      <c r="L58" s="27">
        <f t="shared" si="132"/>
        <v>134024.36339141452</v>
      </c>
      <c r="M58" s="30"/>
      <c r="N58" s="27">
        <f t="shared" si="133"/>
        <v>643681.87839419849</v>
      </c>
      <c r="O58" s="27">
        <f t="shared" si="123"/>
        <v>73081.335129483399</v>
      </c>
      <c r="P58" s="30"/>
      <c r="Q58" s="27">
        <f t="shared" si="124"/>
        <v>29451.120592376938</v>
      </c>
      <c r="R58" s="27">
        <f t="shared" si="125"/>
        <v>43630.214537106462</v>
      </c>
      <c r="S58" s="27">
        <v>1000</v>
      </c>
      <c r="T58" s="27">
        <f t="shared" si="126"/>
        <v>60943.028261931118</v>
      </c>
      <c r="U58" s="27"/>
      <c r="V58" s="27">
        <f t="shared" si="149"/>
        <v>130497.54334164776</v>
      </c>
      <c r="W58" s="27">
        <f t="shared" si="149"/>
        <v>141463.28840660828</v>
      </c>
      <c r="X58" s="27">
        <f t="shared" si="149"/>
        <v>130811.58391440465</v>
      </c>
      <c r="Y58" s="27">
        <f t="shared" si="149"/>
        <v>134058.75502702832</v>
      </c>
      <c r="Z58" s="27">
        <f t="shared" si="149"/>
        <v>127373.52951168396</v>
      </c>
      <c r="AA58" s="27">
        <f t="shared" si="149"/>
        <v>113426.97785048287</v>
      </c>
      <c r="AB58" s="27">
        <f t="shared" si="149"/>
        <v>124667.97064668954</v>
      </c>
      <c r="AC58" s="27">
        <f t="shared" si="149"/>
        <v>108684.6714225472</v>
      </c>
      <c r="AD58" s="27">
        <f t="shared" si="149"/>
        <v>100201.30447043617</v>
      </c>
      <c r="AE58" s="27">
        <f t="shared" si="149"/>
        <v>88014.94861773157</v>
      </c>
      <c r="AF58" s="27">
        <f t="shared" si="149"/>
        <v>82028.865811278476</v>
      </c>
      <c r="AG58" s="27">
        <f t="shared" si="149"/>
        <v>91100.245105219001</v>
      </c>
      <c r="AH58" s="27">
        <f t="shared" si="149"/>
        <v>82131.462919063109</v>
      </c>
      <c r="AI58" s="27">
        <f t="shared" si="149"/>
        <v>75519.521976508899</v>
      </c>
      <c r="AJ58" s="27">
        <f t="shared" si="149"/>
        <v>75926.172867061148</v>
      </c>
      <c r="AK58" s="27">
        <f t="shared" si="149"/>
        <v>71003.850421909621</v>
      </c>
      <c r="AL58" s="27">
        <f t="shared" si="149"/>
        <v>65144.847869976795</v>
      </c>
      <c r="AM58" s="27">
        <f t="shared" si="149"/>
        <v>63966.740163417839</v>
      </c>
      <c r="AN58" s="27">
        <f t="shared" si="149"/>
        <v>65985.803950296584</v>
      </c>
      <c r="AO58" s="27">
        <f t="shared" si="149"/>
        <v>58133.185656148293</v>
      </c>
      <c r="AP58" s="27">
        <f t="shared" si="149"/>
        <v>65170.469701216047</v>
      </c>
      <c r="AQ58" s="27">
        <f t="shared" si="149"/>
        <v>58775.502327234972</v>
      </c>
      <c r="AR58" s="27">
        <f t="shared" si="149"/>
        <v>58590.456450455757</v>
      </c>
      <c r="AS58" s="27">
        <f t="shared" si="149"/>
        <v>53247.098686369507</v>
      </c>
      <c r="AT58" s="27">
        <f t="shared" si="149"/>
        <v>48336.504939981576</v>
      </c>
      <c r="AU58" s="27">
        <f t="shared" si="149"/>
        <v>52899.568515362022</v>
      </c>
      <c r="AV58" s="27">
        <f t="shared" si="149"/>
        <v>45705.824347971167</v>
      </c>
      <c r="AW58" s="27">
        <f t="shared" si="149"/>
        <v>33925.198178087041</v>
      </c>
      <c r="AX58" s="27">
        <f t="shared" si="149"/>
        <v>28138.53950069494</v>
      </c>
      <c r="AY58" s="27">
        <f t="shared" si="149"/>
        <v>29339.890584319546</v>
      </c>
      <c r="AZ58" s="27">
        <f t="shared" si="149"/>
        <v>25938.94056573341</v>
      </c>
      <c r="BA58" s="27">
        <f t="shared" si="149"/>
        <v>30603.626356310153</v>
      </c>
      <c r="BB58" s="27">
        <f t="shared" si="149"/>
        <v>36463.655568195973</v>
      </c>
      <c r="BC58" s="27">
        <f t="shared" si="149"/>
        <v>37640.89862100059</v>
      </c>
      <c r="BD58" s="27">
        <f t="shared" si="149"/>
        <v>38565.410380223453</v>
      </c>
      <c r="BE58" s="27">
        <f t="shared" si="149"/>
        <v>38133.184999760495</v>
      </c>
      <c r="BF58" s="27">
        <f t="shared" si="149"/>
        <v>43599.913806842924</v>
      </c>
      <c r="BG58" s="27">
        <f t="shared" si="149"/>
        <v>53532.697693253795</v>
      </c>
      <c r="BH58" s="27">
        <f t="shared" si="149"/>
        <v>56187.219869574059</v>
      </c>
      <c r="BI58" s="27">
        <f t="shared" si="149"/>
        <v>58331.697883703164</v>
      </c>
      <c r="BJ58" s="27">
        <f t="shared" si="149"/>
        <v>54404.885773485315</v>
      </c>
      <c r="BK58" s="27">
        <f t="shared" si="149"/>
        <v>49029.398402029983</v>
      </c>
      <c r="BL58" s="27">
        <f t="shared" si="149"/>
        <v>57934.419861234564</v>
      </c>
      <c r="BM58" s="27">
        <f t="shared" si="149"/>
        <v>69149.646141286139</v>
      </c>
      <c r="BN58" s="27">
        <f t="shared" si="149"/>
        <v>68220.917284312498</v>
      </c>
      <c r="BO58" s="27">
        <f t="shared" si="149"/>
        <v>73523.348002841783</v>
      </c>
      <c r="BP58" s="27">
        <f t="shared" si="149"/>
        <v>87445.029752008704</v>
      </c>
      <c r="BQ58" s="27">
        <f t="shared" si="149"/>
        <v>100164.2585429532</v>
      </c>
      <c r="BR58" s="27">
        <f t="shared" si="149"/>
        <v>118791.73059100607</v>
      </c>
      <c r="BS58" s="27">
        <f t="shared" si="149"/>
        <v>134662.26411291628</v>
      </c>
      <c r="BT58" s="27">
        <f t="shared" si="149"/>
        <v>133370.9223147525</v>
      </c>
      <c r="BU58" s="27">
        <f t="shared" si="149"/>
        <v>91447.530032136536</v>
      </c>
      <c r="BV58" s="27">
        <f t="shared" si="149"/>
        <v>81744.03395458532</v>
      </c>
      <c r="BW58" s="27">
        <f t="shared" si="149"/>
        <v>84423.18613176301</v>
      </c>
      <c r="BX58" s="27">
        <f t="shared" si="149"/>
        <v>79541.825256518292</v>
      </c>
      <c r="BY58" s="27">
        <f t="shared" si="149"/>
        <v>83198.744077883806</v>
      </c>
      <c r="BZ58" s="27">
        <f t="shared" si="149"/>
        <v>61595.311479068114</v>
      </c>
      <c r="CA58" s="27">
        <f t="shared" si="149"/>
        <v>48571.471503152541</v>
      </c>
      <c r="CB58" s="27">
        <f t="shared" si="149"/>
        <v>42659.985980748206</v>
      </c>
      <c r="CC58" s="27">
        <f t="shared" si="149"/>
        <v>46540.154045714029</v>
      </c>
      <c r="CD58" s="27">
        <f t="shared" si="149"/>
        <v>47838.880305797284</v>
      </c>
      <c r="CE58" s="27">
        <f t="shared" si="149"/>
        <v>52801.77372429402</v>
      </c>
      <c r="CF58" s="27">
        <f t="shared" si="149"/>
        <v>49224.724035733074</v>
      </c>
      <c r="CG58" s="27">
        <f t="shared" si="149"/>
        <v>42493.001080476592</v>
      </c>
      <c r="CH58" s="27">
        <f t="shared" si="147"/>
        <v>51150.605731190793</v>
      </c>
      <c r="CI58" s="27">
        <f t="shared" si="147"/>
        <v>46819.802841236226</v>
      </c>
      <c r="CJ58" s="27">
        <f t="shared" si="147"/>
        <v>41661.699806992125</v>
      </c>
      <c r="CK58" s="27">
        <f t="shared" si="147"/>
        <v>45494.867889374022</v>
      </c>
      <c r="CL58" s="27">
        <f t="shared" si="147"/>
        <v>45227.028163511772</v>
      </c>
      <c r="CM58" s="27">
        <f t="shared" si="147"/>
        <v>43744.633614719845</v>
      </c>
      <c r="CN58" s="27">
        <f t="shared" si="147"/>
        <v>48059.018046050842</v>
      </c>
      <c r="CO58" s="27">
        <f t="shared" si="147"/>
        <v>60194.07835473313</v>
      </c>
      <c r="CP58" s="27">
        <f t="shared" si="147"/>
        <v>60411.813660399166</v>
      </c>
      <c r="CQ58" s="27">
        <f t="shared" si="147"/>
        <v>60298.164225100874</v>
      </c>
      <c r="CR58" s="27">
        <f t="shared" si="147"/>
        <v>60603.280937968528</v>
      </c>
      <c r="CS58" s="27">
        <f t="shared" si="147"/>
        <v>54690.102165766162</v>
      </c>
      <c r="CT58" s="27">
        <f t="shared" si="147"/>
        <v>65198.686951858821</v>
      </c>
      <c r="CU58" s="27">
        <f t="shared" si="147"/>
        <v>71248.859017944429</v>
      </c>
      <c r="CV58" s="27">
        <f t="shared" si="147"/>
        <v>68589.669674955512</v>
      </c>
      <c r="CW58" s="27">
        <f t="shared" si="147"/>
        <v>54830.678986454201</v>
      </c>
      <c r="CX58" s="27">
        <f t="shared" si="147"/>
        <v>57965.450787643189</v>
      </c>
      <c r="CY58" s="27">
        <f t="shared" si="147"/>
        <v>59477.77500618621</v>
      </c>
      <c r="CZ58" s="27">
        <f t="shared" si="147"/>
        <v>58554.261380917967</v>
      </c>
      <c r="DA58" s="27">
        <f t="shared" si="147"/>
        <v>49640.392027169728</v>
      </c>
      <c r="DB58" s="27">
        <f t="shared" si="147"/>
        <v>35804.369274139186</v>
      </c>
      <c r="DC58" s="27">
        <f t="shared" si="147"/>
        <v>35990.199358511905</v>
      </c>
      <c r="DD58" s="27">
        <f t="shared" si="147"/>
        <v>38798.451642203596</v>
      </c>
      <c r="DE58" s="27">
        <f t="shared" si="147"/>
        <v>36096.871423753815</v>
      </c>
      <c r="DF58" s="27">
        <f t="shared" si="147"/>
        <v>31967.742253745593</v>
      </c>
      <c r="DG58" s="27">
        <f t="shared" si="147"/>
        <v>29282.355817793356</v>
      </c>
      <c r="DH58" s="27">
        <f t="shared" si="147"/>
        <v>26536.465478942566</v>
      </c>
      <c r="DI58" s="27">
        <f t="shared" ref="DI58:EM66" si="150">$C58*DI26</f>
        <v>22668.514583650394</v>
      </c>
      <c r="DJ58" s="27">
        <f t="shared" si="150"/>
        <v>29780.850930235723</v>
      </c>
      <c r="DK58" s="27">
        <f t="shared" si="150"/>
        <v>29433.766364068579</v>
      </c>
      <c r="DL58" s="27">
        <f t="shared" si="150"/>
        <v>29835.54365405743</v>
      </c>
      <c r="DM58" s="27">
        <f t="shared" si="150"/>
        <v>35471.406444731816</v>
      </c>
      <c r="DN58" s="27">
        <f t="shared" si="150"/>
        <v>45328.751749513722</v>
      </c>
      <c r="DO58" s="27">
        <f t="shared" si="150"/>
        <v>42256.468066303212</v>
      </c>
      <c r="DP58" s="27">
        <f t="shared" si="150"/>
        <v>44330.565565877143</v>
      </c>
      <c r="DQ58" s="27">
        <f t="shared" si="150"/>
        <v>56579.348308959721</v>
      </c>
      <c r="DR58" s="27">
        <f t="shared" si="150"/>
        <v>51717.64601969911</v>
      </c>
      <c r="DS58" s="27">
        <f t="shared" si="150"/>
        <v>57402.436559810747</v>
      </c>
      <c r="DT58" s="27">
        <f t="shared" si="150"/>
        <v>58530.994246785413</v>
      </c>
      <c r="DU58" s="27">
        <f t="shared" si="150"/>
        <v>72937.377875238744</v>
      </c>
      <c r="DV58" s="27">
        <f t="shared" si="150"/>
        <v>79679.911513457206</v>
      </c>
      <c r="DW58" s="27">
        <f t="shared" si="150"/>
        <v>89998.397931048443</v>
      </c>
      <c r="DX58" s="27">
        <f t="shared" si="150"/>
        <v>89909.553165113233</v>
      </c>
      <c r="DY58" s="27">
        <f t="shared" si="150"/>
        <v>115003.85222737881</v>
      </c>
      <c r="DZ58" s="27">
        <f t="shared" si="150"/>
        <v>138448.71243403773</v>
      </c>
      <c r="EA58" s="27">
        <f t="shared" si="150"/>
        <v>145691.9839387734</v>
      </c>
      <c r="EB58" s="27">
        <f t="shared" si="150"/>
        <v>158125.68368047234</v>
      </c>
      <c r="EC58" s="27">
        <f t="shared" si="150"/>
        <v>169353.93540322297</v>
      </c>
      <c r="ED58" s="27">
        <f t="shared" si="150"/>
        <v>125375.44278988647</v>
      </c>
      <c r="EE58" s="27">
        <f t="shared" si="150"/>
        <v>130932.96762332068</v>
      </c>
      <c r="EF58" s="27">
        <f t="shared" si="150"/>
        <v>122274.15203782106</v>
      </c>
      <c r="EG58" s="27">
        <f t="shared" si="150"/>
        <v>101404.96613695379</v>
      </c>
      <c r="EH58" s="27">
        <f t="shared" si="150"/>
        <v>84304.15775354534</v>
      </c>
      <c r="EI58" s="27">
        <f t="shared" si="150"/>
        <v>93513.6879658908</v>
      </c>
      <c r="EJ58" s="27">
        <f t="shared" si="150"/>
        <v>86155.307038163024</v>
      </c>
      <c r="EK58" s="27">
        <f t="shared" si="150"/>
        <v>80228.528595477401</v>
      </c>
      <c r="EL58" s="27">
        <f t="shared" si="150"/>
        <v>86283.363352141008</v>
      </c>
      <c r="EM58" s="27">
        <f t="shared" si="150"/>
        <v>78874.618504157654</v>
      </c>
    </row>
    <row r="59" spans="2:143">
      <c r="B59" s="23">
        <f t="shared" si="129"/>
        <v>9</v>
      </c>
      <c r="C59" s="24">
        <f t="shared" si="122"/>
        <v>0.12441933947273162</v>
      </c>
      <c r="D59" s="24"/>
      <c r="E59" s="25">
        <v>1925</v>
      </c>
      <c r="F59" s="26">
        <v>8.7887659037445914E-2</v>
      </c>
      <c r="G59" s="27"/>
      <c r="H59" s="25">
        <v>22</v>
      </c>
      <c r="J59" s="27">
        <f t="shared" si="130"/>
        <v>30457.220934410114</v>
      </c>
      <c r="K59" s="27">
        <f t="shared" si="131"/>
        <v>60171.762730651477</v>
      </c>
      <c r="L59" s="27">
        <f t="shared" si="132"/>
        <v>133775.86821170352</v>
      </c>
      <c r="M59" s="30"/>
      <c r="N59" s="27">
        <f t="shared" si="133"/>
        <v>599126.8089669476</v>
      </c>
      <c r="O59" s="27">
        <f t="shared" si="123"/>
        <v>74542.961832073081</v>
      </c>
      <c r="P59" s="30"/>
      <c r="Q59" s="27">
        <f t="shared" si="124"/>
        <v>30457.220934410114</v>
      </c>
      <c r="R59" s="27">
        <f t="shared" si="125"/>
        <v>44085.740897662967</v>
      </c>
      <c r="S59" s="27">
        <v>1000</v>
      </c>
      <c r="T59" s="27">
        <f t="shared" si="126"/>
        <v>59232.90637963044</v>
      </c>
      <c r="U59" s="27"/>
      <c r="V59" s="27">
        <f t="shared" si="149"/>
        <v>147296.8010239937</v>
      </c>
      <c r="W59" s="27">
        <f t="shared" si="149"/>
        <v>132265.81232200502</v>
      </c>
      <c r="X59" s="27">
        <f t="shared" si="149"/>
        <v>140870.65384329867</v>
      </c>
      <c r="Y59" s="27">
        <f t="shared" si="149"/>
        <v>142650.15785398657</v>
      </c>
      <c r="Z59" s="27">
        <f t="shared" si="149"/>
        <v>125971.19028554921</v>
      </c>
      <c r="AA59" s="27">
        <f t="shared" si="149"/>
        <v>118618.94592818817</v>
      </c>
      <c r="AB59" s="27">
        <f t="shared" si="149"/>
        <v>128990.99883765372</v>
      </c>
      <c r="AC59" s="27">
        <f t="shared" si="149"/>
        <v>118497.11903790232</v>
      </c>
      <c r="AD59" s="27">
        <f t="shared" si="149"/>
        <v>85816.413298134241</v>
      </c>
      <c r="AE59" s="27">
        <f t="shared" si="149"/>
        <v>96093.306470531053</v>
      </c>
      <c r="AF59" s="27">
        <f t="shared" si="149"/>
        <v>84318.712353358351</v>
      </c>
      <c r="AG59" s="27">
        <f t="shared" si="149"/>
        <v>84235.396179066316</v>
      </c>
      <c r="AH59" s="27">
        <f t="shared" si="149"/>
        <v>79836.200941573348</v>
      </c>
      <c r="AI59" s="27">
        <f t="shared" si="149"/>
        <v>81077.090088332974</v>
      </c>
      <c r="AJ59" s="27">
        <f t="shared" si="149"/>
        <v>81149.161289159689</v>
      </c>
      <c r="AK59" s="27">
        <f t="shared" si="149"/>
        <v>66834.596215408455</v>
      </c>
      <c r="AL59" s="27">
        <f t="shared" si="149"/>
        <v>60095.941903955405</v>
      </c>
      <c r="AM59" s="27">
        <f t="shared" si="149"/>
        <v>70345.870243605867</v>
      </c>
      <c r="AN59" s="27">
        <f t="shared" si="149"/>
        <v>62208.118342617483</v>
      </c>
      <c r="AO59" s="27">
        <f t="shared" si="149"/>
        <v>61178.487068762392</v>
      </c>
      <c r="AP59" s="27">
        <f t="shared" si="149"/>
        <v>66341.811881580594</v>
      </c>
      <c r="AQ59" s="27">
        <f t="shared" si="149"/>
        <v>54781.098361450087</v>
      </c>
      <c r="AR59" s="27">
        <f t="shared" si="149"/>
        <v>57341.661821904883</v>
      </c>
      <c r="AS59" s="27">
        <f t="shared" si="149"/>
        <v>51434.239102162253</v>
      </c>
      <c r="AT59" s="27">
        <f t="shared" si="149"/>
        <v>52317.162262986873</v>
      </c>
      <c r="AU59" s="27">
        <f t="shared" si="149"/>
        <v>47797.947275663755</v>
      </c>
      <c r="AV59" s="27">
        <f t="shared" si="149"/>
        <v>35101.599681593907</v>
      </c>
      <c r="AW59" s="27">
        <f t="shared" si="149"/>
        <v>30678.989236699672</v>
      </c>
      <c r="AX59" s="27">
        <f t="shared" si="149"/>
        <v>25127.858263051636</v>
      </c>
      <c r="AY59" s="27">
        <f t="shared" si="149"/>
        <v>28319.718462026798</v>
      </c>
      <c r="AZ59" s="27">
        <f t="shared" si="149"/>
        <v>31457.930597799063</v>
      </c>
      <c r="BA59" s="27">
        <f t="shared" si="149"/>
        <v>33715.940822952194</v>
      </c>
      <c r="BB59" s="27">
        <f t="shared" si="149"/>
        <v>36588.978682736873</v>
      </c>
      <c r="BC59" s="27">
        <f t="shared" si="149"/>
        <v>41403.48309756942</v>
      </c>
      <c r="BD59" s="27">
        <f t="shared" si="149"/>
        <v>40756.38035164812</v>
      </c>
      <c r="BE59" s="27">
        <f t="shared" si="149"/>
        <v>41039.783293326756</v>
      </c>
      <c r="BF59" s="27">
        <f t="shared" si="149"/>
        <v>49383.765496802189</v>
      </c>
      <c r="BG59" s="27">
        <f t="shared" si="149"/>
        <v>61790.531582449505</v>
      </c>
      <c r="BH59" s="27">
        <f t="shared" si="149"/>
        <v>54992.209654799648</v>
      </c>
      <c r="BI59" s="27">
        <f t="shared" si="149"/>
        <v>57254.880550635142</v>
      </c>
      <c r="BJ59" s="27">
        <f t="shared" si="149"/>
        <v>49910.628853329385</v>
      </c>
      <c r="BK59" s="27">
        <f t="shared" si="149"/>
        <v>53997.176157884198</v>
      </c>
      <c r="BL59" s="27">
        <f t="shared" si="149"/>
        <v>67675.793369027</v>
      </c>
      <c r="BM59" s="27">
        <f t="shared" si="149"/>
        <v>65898.256579909925</v>
      </c>
      <c r="BN59" s="27">
        <f t="shared" si="149"/>
        <v>79578.218002292153</v>
      </c>
      <c r="BO59" s="27">
        <f t="shared" si="149"/>
        <v>79011.852816749859</v>
      </c>
      <c r="BP59" s="27">
        <f t="shared" si="149"/>
        <v>76925.113066787584</v>
      </c>
      <c r="BQ59" s="27">
        <f t="shared" si="149"/>
        <v>107424.87649090284</v>
      </c>
      <c r="BR59" s="27">
        <f t="shared" si="149"/>
        <v>120254.08376036785</v>
      </c>
      <c r="BS59" s="27">
        <f t="shared" si="149"/>
        <v>128733.50567275919</v>
      </c>
      <c r="BT59" s="27">
        <f t="shared" si="149"/>
        <v>110904.68578702949</v>
      </c>
      <c r="BU59" s="27">
        <f t="shared" si="149"/>
        <v>90057.203657955397</v>
      </c>
      <c r="BV59" s="27">
        <f t="shared" si="149"/>
        <v>84713.342904599718</v>
      </c>
      <c r="BW59" s="27">
        <f t="shared" si="149"/>
        <v>87492.826638327824</v>
      </c>
      <c r="BX59" s="27">
        <f t="shared" si="149"/>
        <v>87925.413602146582</v>
      </c>
      <c r="BY59" s="27">
        <f t="shared" si="149"/>
        <v>66290.24653990462</v>
      </c>
      <c r="BZ59" s="27">
        <f t="shared" si="149"/>
        <v>55014.83716625681</v>
      </c>
      <c r="CA59" s="27">
        <f t="shared" si="149"/>
        <v>49240.619745237738</v>
      </c>
      <c r="CB59" s="27">
        <f t="shared" si="149"/>
        <v>45550.321133338184</v>
      </c>
      <c r="CC59" s="27">
        <f t="shared" si="149"/>
        <v>46955.76293776602</v>
      </c>
      <c r="CD59" s="27">
        <f t="shared" si="149"/>
        <v>48439.946039461931</v>
      </c>
      <c r="CE59" s="27">
        <f t="shared" si="149"/>
        <v>54212.292659309191</v>
      </c>
      <c r="CF59" s="27">
        <f t="shared" si="149"/>
        <v>49637.979764709999</v>
      </c>
      <c r="CG59" s="27">
        <f t="shared" ref="CG59:EL63" si="151">$C59*CG27</f>
        <v>48745.52407404597</v>
      </c>
      <c r="CH59" s="27">
        <f t="shared" si="151"/>
        <v>54614.282915556651</v>
      </c>
      <c r="CI59" s="27">
        <f t="shared" si="151"/>
        <v>44771.738266304856</v>
      </c>
      <c r="CJ59" s="27">
        <f t="shared" si="151"/>
        <v>40021.68981214473</v>
      </c>
      <c r="CK59" s="27">
        <f t="shared" si="151"/>
        <v>48505.404873859035</v>
      </c>
      <c r="CL59" s="27">
        <f t="shared" si="151"/>
        <v>44283.139984572335</v>
      </c>
      <c r="CM59" s="27">
        <f t="shared" si="151"/>
        <v>45943.129747698214</v>
      </c>
      <c r="CN59" s="27">
        <f t="shared" si="151"/>
        <v>50054.428883806861</v>
      </c>
      <c r="CO59" s="27">
        <f t="shared" si="151"/>
        <v>59493.340107153366</v>
      </c>
      <c r="CP59" s="27">
        <f t="shared" si="151"/>
        <v>62488.463260287965</v>
      </c>
      <c r="CQ59" s="27">
        <f t="shared" si="151"/>
        <v>62806.825894298076</v>
      </c>
      <c r="CR59" s="27">
        <f t="shared" si="151"/>
        <v>60454.356401314588</v>
      </c>
      <c r="CS59" s="27">
        <f t="shared" si="151"/>
        <v>51948.344653746812</v>
      </c>
      <c r="CT59" s="27">
        <f t="shared" si="151"/>
        <v>63637.057481003969</v>
      </c>
      <c r="CU59" s="27">
        <f t="shared" si="151"/>
        <v>69534.600010970142</v>
      </c>
      <c r="CV59" s="27">
        <f t="shared" si="151"/>
        <v>58545.613140123278</v>
      </c>
      <c r="CW59" s="27">
        <f t="shared" si="151"/>
        <v>58483.088884747107</v>
      </c>
      <c r="CX59" s="27">
        <f t="shared" si="151"/>
        <v>60225.076202249104</v>
      </c>
      <c r="CY59" s="27">
        <f t="shared" si="151"/>
        <v>60118.449259053843</v>
      </c>
      <c r="CZ59" s="27">
        <f t="shared" si="151"/>
        <v>50057.137408596289</v>
      </c>
      <c r="DA59" s="27">
        <f t="shared" si="151"/>
        <v>41072.71080014309</v>
      </c>
      <c r="DB59" s="27">
        <f t="shared" si="151"/>
        <v>38427.28550044282</v>
      </c>
      <c r="DC59" s="27">
        <f t="shared" si="151"/>
        <v>37101.269476784473</v>
      </c>
      <c r="DD59" s="27">
        <f t="shared" si="151"/>
        <v>34675.920521799926</v>
      </c>
      <c r="DE59" s="27">
        <f t="shared" si="151"/>
        <v>34083.147239631122</v>
      </c>
      <c r="DF59" s="27">
        <f t="shared" si="151"/>
        <v>28671.232986375198</v>
      </c>
      <c r="DG59" s="27">
        <f t="shared" si="151"/>
        <v>27870.122019587092</v>
      </c>
      <c r="DH59" s="27">
        <f t="shared" si="151"/>
        <v>23609.71150183761</v>
      </c>
      <c r="DI59" s="27">
        <f t="shared" si="151"/>
        <v>29434.162653536721</v>
      </c>
      <c r="DJ59" s="27">
        <f t="shared" si="151"/>
        <v>30445.548918500135</v>
      </c>
      <c r="DK59" s="27">
        <f t="shared" si="151"/>
        <v>31076.829947039409</v>
      </c>
      <c r="DL59" s="27">
        <f t="shared" si="151"/>
        <v>35384.240161199225</v>
      </c>
      <c r="DM59" s="27">
        <f t="shared" si="151"/>
        <v>43056.303158304378</v>
      </c>
      <c r="DN59" s="27">
        <f t="shared" si="151"/>
        <v>41244.347286703756</v>
      </c>
      <c r="DO59" s="27">
        <f t="shared" si="151"/>
        <v>43263.965028647064</v>
      </c>
      <c r="DP59" s="27">
        <f t="shared" si="151"/>
        <v>48294.045641484445</v>
      </c>
      <c r="DQ59" s="27">
        <f t="shared" si="151"/>
        <v>55162.688936009254</v>
      </c>
      <c r="DR59" s="27">
        <f t="shared" si="151"/>
        <v>59640.114396321296</v>
      </c>
      <c r="DS59" s="27">
        <f t="shared" si="151"/>
        <v>59161.470101081519</v>
      </c>
      <c r="DT59" s="27">
        <f t="shared" si="151"/>
        <v>62353.042467262021</v>
      </c>
      <c r="DU59" s="27">
        <f t="shared" si="151"/>
        <v>65927.56077312975</v>
      </c>
      <c r="DV59" s="27">
        <f t="shared" si="151"/>
        <v>96591.39937361762</v>
      </c>
      <c r="DW59" s="27">
        <f t="shared" si="151"/>
        <v>92685.192635011568</v>
      </c>
      <c r="DX59" s="27">
        <f t="shared" si="151"/>
        <v>102784.11304433484</v>
      </c>
      <c r="DY59" s="27">
        <f t="shared" si="151"/>
        <v>130725.12007014095</v>
      </c>
      <c r="DZ59" s="27">
        <f t="shared" si="151"/>
        <v>130668.24621517888</v>
      </c>
      <c r="EA59" s="27">
        <f t="shared" si="151"/>
        <v>150499.57476192882</v>
      </c>
      <c r="EB59" s="27">
        <f t="shared" si="151"/>
        <v>150675.58864400303</v>
      </c>
      <c r="EC59" s="27">
        <f t="shared" si="151"/>
        <v>162795.01518367414</v>
      </c>
      <c r="ED59" s="27">
        <f t="shared" si="151"/>
        <v>133855.34483747714</v>
      </c>
      <c r="EE59" s="27">
        <f t="shared" si="151"/>
        <v>129099.78909245362</v>
      </c>
      <c r="EF59" s="27">
        <f t="shared" si="151"/>
        <v>120263.86101532585</v>
      </c>
      <c r="EG59" s="27">
        <f t="shared" si="151"/>
        <v>102331.0248325736</v>
      </c>
      <c r="EH59" s="27">
        <f t="shared" si="151"/>
        <v>85087.518929241734</v>
      </c>
      <c r="EI59" s="27">
        <f t="shared" si="151"/>
        <v>88209.459079326392</v>
      </c>
      <c r="EJ59" s="27">
        <f t="shared" si="151"/>
        <v>87401.551779919449</v>
      </c>
      <c r="EK59" s="27">
        <f t="shared" si="151"/>
        <v>84122.961384359063</v>
      </c>
      <c r="EL59" s="27">
        <f t="shared" si="151"/>
        <v>90957.180625784589</v>
      </c>
      <c r="EM59" s="27">
        <f t="shared" si="150"/>
        <v>80840.381707165507</v>
      </c>
    </row>
    <row r="60" spans="2:143">
      <c r="B60" s="23">
        <f t="shared" si="129"/>
        <v>8</v>
      </c>
      <c r="C60" s="24">
        <f t="shared" si="122"/>
        <v>0.13804012065029359</v>
      </c>
      <c r="D60" s="24"/>
      <c r="E60" s="25">
        <v>1926</v>
      </c>
      <c r="F60" s="26">
        <v>0.10786892071433361</v>
      </c>
      <c r="G60" s="27"/>
      <c r="H60" s="25">
        <v>23</v>
      </c>
      <c r="J60" s="27">
        <f t="shared" si="130"/>
        <v>30710.597075970407</v>
      </c>
      <c r="K60" s="27">
        <f t="shared" si="131"/>
        <v>61503.06817623142</v>
      </c>
      <c r="L60" s="27">
        <f t="shared" si="132"/>
        <v>140490.93926332123</v>
      </c>
      <c r="M60" s="30"/>
      <c r="N60" s="27">
        <f t="shared" si="133"/>
        <v>550809.58137769392</v>
      </c>
      <c r="O60" s="27">
        <f t="shared" si="123"/>
        <v>76033.821068714577</v>
      </c>
      <c r="P60" s="30"/>
      <c r="Q60" s="27">
        <f t="shared" si="124"/>
        <v>30710.597075970407</v>
      </c>
      <c r="R60" s="27">
        <f t="shared" si="125"/>
        <v>45323.22399274417</v>
      </c>
      <c r="S60" s="27">
        <v>1000</v>
      </c>
      <c r="T60" s="27">
        <f t="shared" si="126"/>
        <v>64457.11819460665</v>
      </c>
      <c r="U60" s="27"/>
      <c r="V60" s="27">
        <f t="shared" ref="V60:CG63" si="152">$C60*V28</f>
        <v>137720.04920367151</v>
      </c>
      <c r="W60" s="27">
        <f t="shared" si="152"/>
        <v>142436.70862595623</v>
      </c>
      <c r="X60" s="27">
        <f t="shared" si="152"/>
        <v>149898.60978262368</v>
      </c>
      <c r="Y60" s="27">
        <f t="shared" si="152"/>
        <v>141079.62814706968</v>
      </c>
      <c r="Z60" s="27">
        <f t="shared" si="152"/>
        <v>131737.3528957816</v>
      </c>
      <c r="AA60" s="27">
        <f t="shared" si="152"/>
        <v>122732.21611755602</v>
      </c>
      <c r="AB60" s="27">
        <f t="shared" si="152"/>
        <v>140636.77558225021</v>
      </c>
      <c r="AC60" s="27">
        <f t="shared" si="152"/>
        <v>101485.68220481744</v>
      </c>
      <c r="AD60" s="27">
        <f t="shared" si="152"/>
        <v>93692.980939808767</v>
      </c>
      <c r="AE60" s="27">
        <f t="shared" si="152"/>
        <v>98775.763717286172</v>
      </c>
      <c r="AF60" s="27">
        <f t="shared" si="152"/>
        <v>77964.885080061911</v>
      </c>
      <c r="AG60" s="27">
        <f t="shared" si="152"/>
        <v>81881.33726988644</v>
      </c>
      <c r="AH60" s="27">
        <f t="shared" si="152"/>
        <v>85711.438402161148</v>
      </c>
      <c r="AI60" s="27">
        <f t="shared" si="152"/>
        <v>86654.411937153782</v>
      </c>
      <c r="AJ60" s="27">
        <f t="shared" si="152"/>
        <v>76384.187558179154</v>
      </c>
      <c r="AK60" s="27">
        <f t="shared" si="152"/>
        <v>61654.730077074557</v>
      </c>
      <c r="AL60" s="27">
        <f t="shared" si="152"/>
        <v>66089.053788621924</v>
      </c>
      <c r="AM60" s="27">
        <f t="shared" si="152"/>
        <v>66318.570950880705</v>
      </c>
      <c r="AN60" s="27">
        <f t="shared" si="152"/>
        <v>65466.884717220993</v>
      </c>
      <c r="AO60" s="27">
        <f t="shared" si="152"/>
        <v>62278.079303758852</v>
      </c>
      <c r="AP60" s="27">
        <f t="shared" si="152"/>
        <v>61833.198837292788</v>
      </c>
      <c r="AQ60" s="27">
        <f t="shared" si="152"/>
        <v>53613.496237753665</v>
      </c>
      <c r="AR60" s="27">
        <f t="shared" si="152"/>
        <v>55389.398059695035</v>
      </c>
      <c r="AS60" s="27">
        <f t="shared" si="152"/>
        <v>55670.004199151612</v>
      </c>
      <c r="AT60" s="27">
        <f t="shared" si="152"/>
        <v>47271.708137513517</v>
      </c>
      <c r="AU60" s="27">
        <f t="shared" si="152"/>
        <v>36708.328420002705</v>
      </c>
      <c r="AV60" s="27">
        <f t="shared" si="152"/>
        <v>31742.824114676481</v>
      </c>
      <c r="AW60" s="27">
        <f t="shared" si="152"/>
        <v>27396.492741723046</v>
      </c>
      <c r="AX60" s="27">
        <f t="shared" si="152"/>
        <v>24254.141968193027</v>
      </c>
      <c r="AY60" s="27">
        <f t="shared" si="152"/>
        <v>34345.26308697986</v>
      </c>
      <c r="AZ60" s="27">
        <f t="shared" si="152"/>
        <v>34657.125730762906</v>
      </c>
      <c r="BA60" s="27">
        <f t="shared" si="152"/>
        <v>33831.820228013676</v>
      </c>
      <c r="BB60" s="27">
        <f t="shared" si="152"/>
        <v>40246.413235278764</v>
      </c>
      <c r="BC60" s="27">
        <f t="shared" si="152"/>
        <v>43755.689058423981</v>
      </c>
      <c r="BD60" s="27">
        <f t="shared" si="152"/>
        <v>43862.924575079283</v>
      </c>
      <c r="BE60" s="27">
        <f t="shared" si="152"/>
        <v>46484.014697275452</v>
      </c>
      <c r="BF60" s="27">
        <f t="shared" si="152"/>
        <v>57001.59441012032</v>
      </c>
      <c r="BG60" s="27">
        <f t="shared" si="152"/>
        <v>60476.348097508067</v>
      </c>
      <c r="BH60" s="27">
        <f t="shared" si="152"/>
        <v>53977.040086822053</v>
      </c>
      <c r="BI60" s="27">
        <f t="shared" si="152"/>
        <v>52525.192408310249</v>
      </c>
      <c r="BJ60" s="27">
        <f t="shared" si="152"/>
        <v>54967.695019329898</v>
      </c>
      <c r="BK60" s="27">
        <f t="shared" si="152"/>
        <v>63076.522470144075</v>
      </c>
      <c r="BL60" s="27">
        <f t="shared" si="152"/>
        <v>64493.703793784312</v>
      </c>
      <c r="BM60" s="27">
        <f t="shared" si="152"/>
        <v>76868.884747360877</v>
      </c>
      <c r="BN60" s="27">
        <f t="shared" si="152"/>
        <v>85518.717781640182</v>
      </c>
      <c r="BO60" s="27">
        <f t="shared" si="152"/>
        <v>69506.474281978808</v>
      </c>
      <c r="BP60" s="27">
        <f t="shared" si="152"/>
        <v>82501.192445853347</v>
      </c>
      <c r="BQ60" s="27">
        <f t="shared" si="152"/>
        <v>108747.3011060104</v>
      </c>
      <c r="BR60" s="27">
        <f t="shared" si="152"/>
        <v>114959.67245105102</v>
      </c>
      <c r="BS60" s="27">
        <f t="shared" si="152"/>
        <v>107048.43866346199</v>
      </c>
      <c r="BT60" s="27">
        <f t="shared" si="152"/>
        <v>109218.54172588547</v>
      </c>
      <c r="BU60" s="27">
        <f t="shared" si="152"/>
        <v>93328.48411596904</v>
      </c>
      <c r="BV60" s="27">
        <f t="shared" si="152"/>
        <v>87793.53355768192</v>
      </c>
      <c r="BW60" s="27">
        <f t="shared" si="152"/>
        <v>96714.438530758649</v>
      </c>
      <c r="BX60" s="27">
        <f t="shared" si="152"/>
        <v>70056.314063504717</v>
      </c>
      <c r="BY60" s="27">
        <f t="shared" si="152"/>
        <v>59208.193473349209</v>
      </c>
      <c r="BZ60" s="27">
        <f t="shared" si="152"/>
        <v>55772.75288178162</v>
      </c>
      <c r="CA60" s="27">
        <f t="shared" si="152"/>
        <v>52576.811516355636</v>
      </c>
      <c r="CB60" s="27">
        <f t="shared" si="152"/>
        <v>45957.090704411021</v>
      </c>
      <c r="CC60" s="27">
        <f t="shared" si="152"/>
        <v>47545.732851768196</v>
      </c>
      <c r="CD60" s="27">
        <f t="shared" si="152"/>
        <v>49733.945393660484</v>
      </c>
      <c r="CE60" s="27">
        <f t="shared" si="152"/>
        <v>54667.420462690498</v>
      </c>
      <c r="CF60" s="27">
        <f t="shared" si="152"/>
        <v>56941.832209619497</v>
      </c>
      <c r="CG60" s="27">
        <f t="shared" si="152"/>
        <v>52046.340499613238</v>
      </c>
      <c r="CH60" s="27">
        <f t="shared" si="151"/>
        <v>52225.260080413129</v>
      </c>
      <c r="CI60" s="27">
        <f t="shared" si="151"/>
        <v>43009.301817873908</v>
      </c>
      <c r="CJ60" s="27">
        <f t="shared" si="151"/>
        <v>42670.0495711845</v>
      </c>
      <c r="CK60" s="27">
        <f t="shared" si="151"/>
        <v>47493.096965641351</v>
      </c>
      <c r="CL60" s="27">
        <f t="shared" si="151"/>
        <v>46508.700104007483</v>
      </c>
      <c r="CM60" s="27">
        <f t="shared" si="151"/>
        <v>47850.688885322372</v>
      </c>
      <c r="CN60" s="27">
        <f t="shared" si="151"/>
        <v>49471.729493130231</v>
      </c>
      <c r="CO60" s="27">
        <f t="shared" si="151"/>
        <v>61538.417277391614</v>
      </c>
      <c r="CP60" s="27">
        <f t="shared" si="151"/>
        <v>65088.250742422722</v>
      </c>
      <c r="CQ60" s="27">
        <f t="shared" si="151"/>
        <v>62652.486437749736</v>
      </c>
      <c r="CR60" s="27">
        <f t="shared" si="151"/>
        <v>57423.621785109157</v>
      </c>
      <c r="CS60" s="27">
        <f t="shared" si="151"/>
        <v>50704.085455193999</v>
      </c>
      <c r="CT60" s="27">
        <f t="shared" si="151"/>
        <v>62105.93964321971</v>
      </c>
      <c r="CU60" s="27">
        <f t="shared" si="151"/>
        <v>59352.170835456229</v>
      </c>
      <c r="CV60" s="27">
        <f t="shared" si="151"/>
        <v>62445.484177420498</v>
      </c>
      <c r="CW60" s="27">
        <f t="shared" si="151"/>
        <v>60762.893012429362</v>
      </c>
      <c r="CX60" s="27">
        <f t="shared" si="151"/>
        <v>60873.800128047602</v>
      </c>
      <c r="CY60" s="27">
        <f t="shared" si="151"/>
        <v>51394.337566230337</v>
      </c>
      <c r="CZ60" s="27">
        <f t="shared" si="151"/>
        <v>41417.528031224982</v>
      </c>
      <c r="DA60" s="27">
        <f t="shared" si="151"/>
        <v>44081.569266301958</v>
      </c>
      <c r="DB60" s="27">
        <f t="shared" si="151"/>
        <v>39613.592034078989</v>
      </c>
      <c r="DC60" s="27">
        <f t="shared" si="151"/>
        <v>33159.072519157649</v>
      </c>
      <c r="DD60" s="27">
        <f t="shared" si="151"/>
        <v>32741.46645397415</v>
      </c>
      <c r="DE60" s="27">
        <f t="shared" si="151"/>
        <v>30568.497695576159</v>
      </c>
      <c r="DF60" s="27">
        <f t="shared" si="151"/>
        <v>27288.472510696483</v>
      </c>
      <c r="DG60" s="27">
        <f t="shared" si="151"/>
        <v>24796.276690488754</v>
      </c>
      <c r="DH60" s="27">
        <f t="shared" si="151"/>
        <v>30656.26933709114</v>
      </c>
      <c r="DI60" s="27">
        <f t="shared" si="151"/>
        <v>30091.122682915531</v>
      </c>
      <c r="DJ60" s="27">
        <f t="shared" si="151"/>
        <v>32145.092635494904</v>
      </c>
      <c r="DK60" s="27">
        <f t="shared" si="151"/>
        <v>36856.375973737238</v>
      </c>
      <c r="DL60" s="27">
        <f t="shared" si="151"/>
        <v>42950.497995635982</v>
      </c>
      <c r="DM60" s="27">
        <f t="shared" si="151"/>
        <v>39176.660547723041</v>
      </c>
      <c r="DN60" s="27">
        <f t="shared" si="151"/>
        <v>42227.712828282129</v>
      </c>
      <c r="DO60" s="27">
        <f t="shared" si="151"/>
        <v>47132.083136186062</v>
      </c>
      <c r="DP60" s="27">
        <f t="shared" si="151"/>
        <v>47084.837432826593</v>
      </c>
      <c r="DQ60" s="27">
        <f t="shared" si="151"/>
        <v>63612.892924383341</v>
      </c>
      <c r="DR60" s="27">
        <f t="shared" si="151"/>
        <v>61467.719075071218</v>
      </c>
      <c r="DS60" s="27">
        <f t="shared" si="151"/>
        <v>63024.688117970712</v>
      </c>
      <c r="DT60" s="27">
        <f t="shared" si="151"/>
        <v>56360.457647402138</v>
      </c>
      <c r="DU60" s="27">
        <f t="shared" si="151"/>
        <v>79920.211147452399</v>
      </c>
      <c r="DV60" s="27">
        <f t="shared" si="151"/>
        <v>99475.020263005601</v>
      </c>
      <c r="DW60" s="27">
        <f t="shared" si="151"/>
        <v>105957.20901691109</v>
      </c>
      <c r="DX60" s="27">
        <f t="shared" si="151"/>
        <v>116834.91690746001</v>
      </c>
      <c r="DY60" s="27">
        <f t="shared" si="151"/>
        <v>123378.70013758591</v>
      </c>
      <c r="DZ60" s="27">
        <f t="shared" si="151"/>
        <v>134980.07892140321</v>
      </c>
      <c r="EA60" s="27">
        <f t="shared" si="151"/>
        <v>143408.78401353725</v>
      </c>
      <c r="EB60" s="27">
        <f t="shared" si="151"/>
        <v>144840.0634015777</v>
      </c>
      <c r="EC60" s="27">
        <f t="shared" si="151"/>
        <v>173805.82999616591</v>
      </c>
      <c r="ED60" s="27">
        <f t="shared" si="151"/>
        <v>131981.25041456753</v>
      </c>
      <c r="EE60" s="27">
        <f t="shared" si="151"/>
        <v>126977.2787933161</v>
      </c>
      <c r="EF60" s="27">
        <f t="shared" si="151"/>
        <v>121362.14444763468</v>
      </c>
      <c r="EG60" s="27">
        <f t="shared" si="151"/>
        <v>103281.8931415532</v>
      </c>
      <c r="EH60" s="27">
        <f t="shared" si="151"/>
        <v>80261.234289979111</v>
      </c>
      <c r="EI60" s="27">
        <f t="shared" si="151"/>
        <v>89485.417326472976</v>
      </c>
      <c r="EJ60" s="27">
        <f t="shared" si="151"/>
        <v>91644.175632178973</v>
      </c>
      <c r="EK60" s="27">
        <f t="shared" si="151"/>
        <v>88679.753502251333</v>
      </c>
      <c r="EL60" s="27">
        <f t="shared" si="151"/>
        <v>93224.07309530674</v>
      </c>
      <c r="EM60" s="27">
        <f t="shared" si="150"/>
        <v>81270.000579336687</v>
      </c>
    </row>
    <row r="61" spans="2:143">
      <c r="B61" s="23">
        <f t="shared" si="129"/>
        <v>7</v>
      </c>
      <c r="C61" s="24">
        <f t="shared" si="122"/>
        <v>0.15557215863888785</v>
      </c>
      <c r="D61" s="24"/>
      <c r="E61" s="25">
        <v>1927</v>
      </c>
      <c r="F61" s="26">
        <v>0.16596354417421061</v>
      </c>
      <c r="G61" s="27"/>
      <c r="H61" s="25">
        <v>24</v>
      </c>
      <c r="J61" s="27">
        <f t="shared" si="130"/>
        <v>31310.801747608843</v>
      </c>
      <c r="K61" s="27">
        <f t="shared" si="131"/>
        <v>61107.536993832531</v>
      </c>
      <c r="L61" s="27">
        <f t="shared" si="132"/>
        <v>137777.23664771917</v>
      </c>
      <c r="M61" s="30"/>
      <c r="N61" s="27">
        <f t="shared" si="133"/>
        <v>498511.41855084366</v>
      </c>
      <c r="O61" s="27">
        <f t="shared" si="123"/>
        <v>77554.497490088863</v>
      </c>
      <c r="P61" s="30"/>
      <c r="Q61" s="27">
        <f t="shared" si="124"/>
        <v>31310.801747608843</v>
      </c>
      <c r="R61" s="27">
        <f t="shared" si="125"/>
        <v>46243.69574248002</v>
      </c>
      <c r="S61" s="27">
        <v>1000</v>
      </c>
      <c r="T61" s="27">
        <f t="shared" si="126"/>
        <v>60222.739157630305</v>
      </c>
      <c r="U61" s="27"/>
      <c r="V61" s="27">
        <f t="shared" si="152"/>
        <v>148310.36211095151</v>
      </c>
      <c r="W61" s="27">
        <f t="shared" si="152"/>
        <v>151565.02807741577</v>
      </c>
      <c r="X61" s="27">
        <f t="shared" si="152"/>
        <v>148248.27708597059</v>
      </c>
      <c r="Y61" s="27">
        <f t="shared" si="152"/>
        <v>147537.35927625184</v>
      </c>
      <c r="Z61" s="27">
        <f t="shared" si="152"/>
        <v>136305.52134688635</v>
      </c>
      <c r="AA61" s="27">
        <f t="shared" si="152"/>
        <v>133812.92718386487</v>
      </c>
      <c r="AB61" s="27">
        <f t="shared" si="152"/>
        <v>120446.97144481</v>
      </c>
      <c r="AC61" s="27">
        <f t="shared" si="152"/>
        <v>110800.4369216183</v>
      </c>
      <c r="AD61" s="27">
        <f t="shared" si="152"/>
        <v>96308.432784721124</v>
      </c>
      <c r="AE61" s="27">
        <f t="shared" si="152"/>
        <v>91332.526932342793</v>
      </c>
      <c r="AF61" s="27">
        <f t="shared" si="152"/>
        <v>75786.063104371889</v>
      </c>
      <c r="AG61" s="27">
        <f t="shared" si="152"/>
        <v>87907.078655089921</v>
      </c>
      <c r="AH61" s="27">
        <f t="shared" si="152"/>
        <v>91607.558718928922</v>
      </c>
      <c r="AI61" s="27">
        <f t="shared" si="152"/>
        <v>81566.177012792803</v>
      </c>
      <c r="AJ61" s="27">
        <f t="shared" si="152"/>
        <v>70464.201667016692</v>
      </c>
      <c r="AK61" s="27">
        <f t="shared" si="152"/>
        <v>67803.293255622586</v>
      </c>
      <c r="AL61" s="27">
        <f t="shared" si="152"/>
        <v>62305.45713030942</v>
      </c>
      <c r="AM61" s="27">
        <f t="shared" si="152"/>
        <v>69792.662995205246</v>
      </c>
      <c r="AN61" s="27">
        <f t="shared" si="152"/>
        <v>66643.554516255972</v>
      </c>
      <c r="AO61" s="27">
        <f t="shared" si="152"/>
        <v>58045.638965479862</v>
      </c>
      <c r="AP61" s="27">
        <f t="shared" si="152"/>
        <v>60515.288528138197</v>
      </c>
      <c r="AQ61" s="27">
        <f t="shared" si="152"/>
        <v>51788.162221529572</v>
      </c>
      <c r="AR61" s="27">
        <f t="shared" si="152"/>
        <v>59950.882454914616</v>
      </c>
      <c r="AS61" s="27">
        <f t="shared" si="152"/>
        <v>50301.202830686634</v>
      </c>
      <c r="AT61" s="27">
        <f t="shared" si="152"/>
        <v>36304.182212650529</v>
      </c>
      <c r="AU61" s="27">
        <f t="shared" si="152"/>
        <v>33195.809397568024</v>
      </c>
      <c r="AV61" s="27">
        <f t="shared" si="152"/>
        <v>28346.502674841002</v>
      </c>
      <c r="AW61" s="27">
        <f t="shared" si="152"/>
        <v>26443.894160505479</v>
      </c>
      <c r="AX61" s="27">
        <f t="shared" si="152"/>
        <v>29414.659893724496</v>
      </c>
      <c r="AY61" s="27">
        <f t="shared" si="152"/>
        <v>37838.092920990493</v>
      </c>
      <c r="AZ61" s="27">
        <f t="shared" si="152"/>
        <v>34776.23992460702</v>
      </c>
      <c r="BA61" s="27">
        <f t="shared" si="152"/>
        <v>37213.64920307888</v>
      </c>
      <c r="BB61" s="27">
        <f t="shared" si="152"/>
        <v>42532.883986832414</v>
      </c>
      <c r="BC61" s="27">
        <f t="shared" si="152"/>
        <v>47090.847429061774</v>
      </c>
      <c r="BD61" s="27">
        <f t="shared" si="152"/>
        <v>49681.666592645182</v>
      </c>
      <c r="BE61" s="27">
        <f t="shared" si="152"/>
        <v>53654.534555485516</v>
      </c>
      <c r="BF61" s="27">
        <f t="shared" si="152"/>
        <v>55789.263781613678</v>
      </c>
      <c r="BG61" s="27">
        <f t="shared" si="152"/>
        <v>59359.939999772134</v>
      </c>
      <c r="BH61" s="27">
        <f t="shared" si="152"/>
        <v>49518.126471053358</v>
      </c>
      <c r="BI61" s="27">
        <f t="shared" si="152"/>
        <v>57847.172505401613</v>
      </c>
      <c r="BJ61" s="27">
        <f t="shared" si="152"/>
        <v>64210.229066072032</v>
      </c>
      <c r="BK61" s="27">
        <f t="shared" si="152"/>
        <v>60110.688830036815</v>
      </c>
      <c r="BL61" s="27">
        <f t="shared" si="152"/>
        <v>75230.504434410541</v>
      </c>
      <c r="BM61" s="27">
        <f t="shared" si="152"/>
        <v>82607.133282497351</v>
      </c>
      <c r="BN61" s="27">
        <f t="shared" si="152"/>
        <v>75230.542585849544</v>
      </c>
      <c r="BO61" s="27">
        <f t="shared" si="152"/>
        <v>74544.7979516341</v>
      </c>
      <c r="BP61" s="27">
        <f t="shared" si="152"/>
        <v>83516.800852676679</v>
      </c>
      <c r="BQ61" s="27">
        <f t="shared" si="152"/>
        <v>103959.49745868763</v>
      </c>
      <c r="BR61" s="27">
        <f t="shared" si="152"/>
        <v>95594.797802139641</v>
      </c>
      <c r="BS61" s="27">
        <f t="shared" si="152"/>
        <v>105420.92321786801</v>
      </c>
      <c r="BT61" s="27">
        <f t="shared" si="152"/>
        <v>113185.84769018824</v>
      </c>
      <c r="BU61" s="27">
        <f t="shared" si="152"/>
        <v>96721.922676929535</v>
      </c>
      <c r="BV61" s="27">
        <f t="shared" si="152"/>
        <v>97046.839505616445</v>
      </c>
      <c r="BW61" s="27">
        <f t="shared" si="152"/>
        <v>77059.143683356349</v>
      </c>
      <c r="BX61" s="27">
        <f t="shared" si="152"/>
        <v>62571.916889836772</v>
      </c>
      <c r="BY61" s="27">
        <f t="shared" si="152"/>
        <v>60023.879252544939</v>
      </c>
      <c r="BZ61" s="27">
        <f t="shared" si="152"/>
        <v>59551.515216201406</v>
      </c>
      <c r="CA61" s="27">
        <f t="shared" si="152"/>
        <v>53046.328449206245</v>
      </c>
      <c r="CB61" s="27">
        <f t="shared" si="152"/>
        <v>46534.512923843526</v>
      </c>
      <c r="CC61" s="27">
        <f t="shared" si="152"/>
        <v>48815.844663101845</v>
      </c>
      <c r="CD61" s="27">
        <f t="shared" si="152"/>
        <v>50151.476182530649</v>
      </c>
      <c r="CE61" s="27">
        <f t="shared" si="152"/>
        <v>62711.316980960699</v>
      </c>
      <c r="CF61" s="27">
        <f t="shared" si="152"/>
        <v>60797.663870674121</v>
      </c>
      <c r="CG61" s="27">
        <f t="shared" si="152"/>
        <v>49769.648592269456</v>
      </c>
      <c r="CH61" s="27">
        <f t="shared" si="151"/>
        <v>50169.416249936301</v>
      </c>
      <c r="CI61" s="27">
        <f t="shared" si="151"/>
        <v>45855.36116053287</v>
      </c>
      <c r="CJ61" s="27">
        <f t="shared" si="151"/>
        <v>41779.525541186558</v>
      </c>
      <c r="CK61" s="27">
        <f t="shared" si="151"/>
        <v>49879.981513395229</v>
      </c>
      <c r="CL61" s="27">
        <f t="shared" si="151"/>
        <v>48439.741727632732</v>
      </c>
      <c r="CM61" s="27">
        <f t="shared" si="151"/>
        <v>47293.643926890036</v>
      </c>
      <c r="CN61" s="27">
        <f t="shared" si="151"/>
        <v>51172.314875903801</v>
      </c>
      <c r="CO61" s="27">
        <f t="shared" si="151"/>
        <v>64098.678781050978</v>
      </c>
      <c r="CP61" s="27">
        <f t="shared" si="151"/>
        <v>64928.304986460236</v>
      </c>
      <c r="CQ61" s="27">
        <f t="shared" si="151"/>
        <v>59511.553827736854</v>
      </c>
      <c r="CR61" s="27">
        <f t="shared" si="151"/>
        <v>56048.219544737927</v>
      </c>
      <c r="CS61" s="27">
        <f t="shared" si="151"/>
        <v>49484.137004369419</v>
      </c>
      <c r="CT61" s="27">
        <f t="shared" si="151"/>
        <v>53011.340239526326</v>
      </c>
      <c r="CU61" s="27">
        <f t="shared" si="151"/>
        <v>63305.768716273036</v>
      </c>
      <c r="CV61" s="27">
        <f t="shared" si="151"/>
        <v>64879.751506619825</v>
      </c>
      <c r="CW61" s="27">
        <f t="shared" si="151"/>
        <v>61417.410116990948</v>
      </c>
      <c r="CX61" s="27">
        <f t="shared" si="151"/>
        <v>52040.075405786542</v>
      </c>
      <c r="CY61" s="27">
        <f t="shared" si="151"/>
        <v>42523.934187855419</v>
      </c>
      <c r="CZ61" s="27">
        <f t="shared" si="151"/>
        <v>44451.646730390297</v>
      </c>
      <c r="DA61" s="27">
        <f t="shared" si="151"/>
        <v>45442.431813643401</v>
      </c>
      <c r="DB61" s="27">
        <f t="shared" si="151"/>
        <v>35404.448136856437</v>
      </c>
      <c r="DC61" s="27">
        <f t="shared" si="151"/>
        <v>31309.238347352799</v>
      </c>
      <c r="DD61" s="27">
        <f t="shared" si="151"/>
        <v>29365.17085148516</v>
      </c>
      <c r="DE61" s="27">
        <f t="shared" si="151"/>
        <v>29094.235656186182</v>
      </c>
      <c r="DF61" s="27">
        <f t="shared" si="151"/>
        <v>24278.778340492219</v>
      </c>
      <c r="DG61" s="27">
        <f t="shared" si="151"/>
        <v>32196.97693982804</v>
      </c>
      <c r="DH61" s="27">
        <f t="shared" si="151"/>
        <v>31340.506352473672</v>
      </c>
      <c r="DI61" s="27">
        <f t="shared" si="151"/>
        <v>31770.88147557083</v>
      </c>
      <c r="DJ61" s="27">
        <f t="shared" si="151"/>
        <v>38123.309935519334</v>
      </c>
      <c r="DK61" s="27">
        <f t="shared" si="151"/>
        <v>44737.422512812744</v>
      </c>
      <c r="DL61" s="27">
        <f t="shared" si="151"/>
        <v>39080.389092953315</v>
      </c>
      <c r="DM61" s="27">
        <f t="shared" si="151"/>
        <v>40110.727409029954</v>
      </c>
      <c r="DN61" s="27">
        <f t="shared" si="151"/>
        <v>46003.182333281919</v>
      </c>
      <c r="DO61" s="27">
        <f t="shared" si="151"/>
        <v>45951.968671506285</v>
      </c>
      <c r="DP61" s="27">
        <f t="shared" si="151"/>
        <v>54297.619999107352</v>
      </c>
      <c r="DQ61" s="27">
        <f t="shared" si="151"/>
        <v>65562.238962938078</v>
      </c>
      <c r="DR61" s="27">
        <f t="shared" si="151"/>
        <v>65481.534137174567</v>
      </c>
      <c r="DS61" s="27">
        <f t="shared" si="151"/>
        <v>56967.553223703857</v>
      </c>
      <c r="DT61" s="27">
        <f t="shared" si="151"/>
        <v>68322.559225993245</v>
      </c>
      <c r="DU61" s="27">
        <f t="shared" si="151"/>
        <v>82306.133619262429</v>
      </c>
      <c r="DV61" s="27">
        <f t="shared" si="151"/>
        <v>113719.30309812246</v>
      </c>
      <c r="DW61" s="27">
        <f t="shared" si="151"/>
        <v>120441.78175568252</v>
      </c>
      <c r="DX61" s="27">
        <f t="shared" si="151"/>
        <v>110269.09113558967</v>
      </c>
      <c r="DY61" s="27">
        <f t="shared" si="151"/>
        <v>127449.9900638977</v>
      </c>
      <c r="DZ61" s="27">
        <f t="shared" si="151"/>
        <v>128620.48955813031</v>
      </c>
      <c r="EA61" s="27">
        <f t="shared" si="151"/>
        <v>137854.69534776302</v>
      </c>
      <c r="EB61" s="27">
        <f t="shared" si="151"/>
        <v>154636.47586386953</v>
      </c>
      <c r="EC61" s="27">
        <f t="shared" si="151"/>
        <v>171372.39308663885</v>
      </c>
      <c r="ED61" s="27">
        <f t="shared" si="151"/>
        <v>129811.36644134621</v>
      </c>
      <c r="EE61" s="27">
        <f t="shared" si="151"/>
        <v>128136.87104655821</v>
      </c>
      <c r="EF61" s="27">
        <f t="shared" si="151"/>
        <v>122489.85148715536</v>
      </c>
      <c r="EG61" s="27">
        <f t="shared" si="151"/>
        <v>97423.597816270936</v>
      </c>
      <c r="EH61" s="27">
        <f t="shared" si="151"/>
        <v>81422.220706712091</v>
      </c>
      <c r="EI61" s="27">
        <f t="shared" si="151"/>
        <v>93829.195649021203</v>
      </c>
      <c r="EJ61" s="27">
        <f t="shared" si="151"/>
        <v>96608.378630970343</v>
      </c>
      <c r="EK61" s="27">
        <f t="shared" si="151"/>
        <v>90889.886490436169</v>
      </c>
      <c r="EL61" s="27">
        <f t="shared" si="151"/>
        <v>93719.503971517697</v>
      </c>
      <c r="EM61" s="27">
        <f t="shared" si="150"/>
        <v>88793.556583658676</v>
      </c>
    </row>
    <row r="62" spans="2:143">
      <c r="B62" s="23">
        <f t="shared" si="129"/>
        <v>6</v>
      </c>
      <c r="C62" s="24">
        <f t="shared" si="122"/>
        <v>0.17897111065155172</v>
      </c>
      <c r="D62" s="24"/>
      <c r="E62" s="25">
        <v>1928</v>
      </c>
      <c r="F62" s="26">
        <v>0.18819905508626583</v>
      </c>
      <c r="G62" s="27"/>
      <c r="H62" s="25">
        <v>25</v>
      </c>
      <c r="J62" s="27">
        <f t="shared" si="130"/>
        <v>32087.109269164866</v>
      </c>
      <c r="K62" s="27">
        <f t="shared" si="131"/>
        <v>61893.85729520749</v>
      </c>
      <c r="L62" s="27">
        <f t="shared" si="132"/>
        <v>148540.02805842212</v>
      </c>
      <c r="M62" s="30"/>
      <c r="N62" s="27">
        <f t="shared" si="133"/>
        <v>442001.99211986497</v>
      </c>
      <c r="O62" s="27">
        <f t="shared" si="123"/>
        <v>79105.587439890645</v>
      </c>
      <c r="P62" s="30"/>
      <c r="Q62" s="27">
        <f t="shared" si="124"/>
        <v>32087.109269164866</v>
      </c>
      <c r="R62" s="27">
        <f t="shared" si="125"/>
        <v>47018.478170725779</v>
      </c>
      <c r="S62" s="27">
        <v>1000</v>
      </c>
      <c r="T62" s="27">
        <f t="shared" si="126"/>
        <v>69434.440618531473</v>
      </c>
      <c r="U62" s="27"/>
      <c r="V62" s="27">
        <f t="shared" si="152"/>
        <v>157815.10549045203</v>
      </c>
      <c r="W62" s="27">
        <f t="shared" si="152"/>
        <v>149896.34868226972</v>
      </c>
      <c r="X62" s="27">
        <f t="shared" si="152"/>
        <v>155034.14352437443</v>
      </c>
      <c r="Y62" s="27">
        <f t="shared" si="152"/>
        <v>152653.41402602554</v>
      </c>
      <c r="Z62" s="27">
        <f t="shared" si="152"/>
        <v>148611.67979953563</v>
      </c>
      <c r="AA62" s="27">
        <f t="shared" si="152"/>
        <v>114602.75417104762</v>
      </c>
      <c r="AB62" s="27">
        <f t="shared" si="152"/>
        <v>131502.067799443</v>
      </c>
      <c r="AC62" s="27">
        <f t="shared" si="152"/>
        <v>113893.44564283629</v>
      </c>
      <c r="AD62" s="27">
        <f t="shared" si="152"/>
        <v>89051.1214501793</v>
      </c>
      <c r="AE62" s="27">
        <f t="shared" si="152"/>
        <v>88780.130214626348</v>
      </c>
      <c r="AF62" s="27">
        <f t="shared" si="152"/>
        <v>81363.246283054599</v>
      </c>
      <c r="AG62" s="27">
        <f t="shared" si="152"/>
        <v>93954.237845372612</v>
      </c>
      <c r="AH62" s="27">
        <f t="shared" si="152"/>
        <v>86228.48142570167</v>
      </c>
      <c r="AI62" s="27">
        <f t="shared" si="152"/>
        <v>75244.572600308762</v>
      </c>
      <c r="AJ62" s="27">
        <f t="shared" si="152"/>
        <v>77491.295861314356</v>
      </c>
      <c r="AK62" s="27">
        <f t="shared" si="152"/>
        <v>63921.556431169462</v>
      </c>
      <c r="AL62" s="27">
        <f t="shared" si="152"/>
        <v>65569.322588066774</v>
      </c>
      <c r="AM62" s="27">
        <f t="shared" si="152"/>
        <v>71047.082219449774</v>
      </c>
      <c r="AN62" s="27">
        <f t="shared" si="152"/>
        <v>62114.434935590398</v>
      </c>
      <c r="AO62" s="27">
        <f t="shared" si="152"/>
        <v>56808.456554856559</v>
      </c>
      <c r="AP62" s="27">
        <f t="shared" si="152"/>
        <v>58454.97494287639</v>
      </c>
      <c r="AQ62" s="27">
        <f t="shared" si="152"/>
        <v>56053.073957454428</v>
      </c>
      <c r="AR62" s="27">
        <f t="shared" si="152"/>
        <v>54169.23425145472</v>
      </c>
      <c r="AS62" s="27">
        <f t="shared" si="152"/>
        <v>38630.802757718899</v>
      </c>
      <c r="AT62" s="27">
        <f t="shared" si="152"/>
        <v>32830.334829657644</v>
      </c>
      <c r="AU62" s="27">
        <f t="shared" si="152"/>
        <v>29644.02589014138</v>
      </c>
      <c r="AV62" s="27">
        <f t="shared" si="152"/>
        <v>27360.871467040088</v>
      </c>
      <c r="AW62" s="27">
        <f t="shared" si="152"/>
        <v>32070.322422329999</v>
      </c>
      <c r="AX62" s="27">
        <f t="shared" si="152"/>
        <v>32406.059359027338</v>
      </c>
      <c r="AY62" s="27">
        <f t="shared" si="152"/>
        <v>37968.139883623684</v>
      </c>
      <c r="AZ62" s="27">
        <f t="shared" si="152"/>
        <v>38252.473098826631</v>
      </c>
      <c r="BA62" s="27">
        <f t="shared" si="152"/>
        <v>39327.823203231317</v>
      </c>
      <c r="BB62" s="27">
        <f t="shared" si="152"/>
        <v>45774.837367263528</v>
      </c>
      <c r="BC62" s="27">
        <f t="shared" si="152"/>
        <v>53337.797335679366</v>
      </c>
      <c r="BD62" s="27">
        <f t="shared" si="152"/>
        <v>57345.449060909785</v>
      </c>
      <c r="BE62" s="27">
        <f t="shared" si="152"/>
        <v>52513.390412536166</v>
      </c>
      <c r="BF62" s="27">
        <f t="shared" si="152"/>
        <v>54759.380400558694</v>
      </c>
      <c r="BG62" s="27">
        <f t="shared" si="152"/>
        <v>54456.357953211998</v>
      </c>
      <c r="BH62" s="27">
        <f t="shared" si="152"/>
        <v>54535.423342154456</v>
      </c>
      <c r="BI62" s="27">
        <f t="shared" si="152"/>
        <v>67573.875820883986</v>
      </c>
      <c r="BJ62" s="27">
        <f t="shared" si="152"/>
        <v>61191.08898121259</v>
      </c>
      <c r="BK62" s="27">
        <f t="shared" si="152"/>
        <v>70117.812694444539</v>
      </c>
      <c r="BL62" s="27">
        <f t="shared" si="152"/>
        <v>80846.448171426382</v>
      </c>
      <c r="BM62" s="27">
        <f t="shared" si="152"/>
        <v>72669.231011764059</v>
      </c>
      <c r="BN62" s="27">
        <f t="shared" si="152"/>
        <v>80683.787442632194</v>
      </c>
      <c r="BO62" s="27">
        <f t="shared" si="152"/>
        <v>75462.461336127788</v>
      </c>
      <c r="BP62" s="27">
        <f t="shared" si="152"/>
        <v>79839.817243259313</v>
      </c>
      <c r="BQ62" s="27">
        <f t="shared" si="152"/>
        <v>86447.594424095267</v>
      </c>
      <c r="BR62" s="27">
        <f t="shared" si="152"/>
        <v>94141.41826775395</v>
      </c>
      <c r="BS62" s="27">
        <f t="shared" si="152"/>
        <v>109250.28269141083</v>
      </c>
      <c r="BT62" s="27">
        <f t="shared" si="152"/>
        <v>117301.30315638459</v>
      </c>
      <c r="BU62" s="27">
        <f t="shared" si="152"/>
        <v>106916.26736421866</v>
      </c>
      <c r="BV62" s="27">
        <f t="shared" si="152"/>
        <v>77323.990741057103</v>
      </c>
      <c r="BW62" s="27">
        <f t="shared" si="152"/>
        <v>68826.606118417098</v>
      </c>
      <c r="BX62" s="27">
        <f t="shared" si="152"/>
        <v>63433.943237710904</v>
      </c>
      <c r="BY62" s="27">
        <f t="shared" si="152"/>
        <v>64090.667466604347</v>
      </c>
      <c r="BZ62" s="27">
        <f t="shared" si="152"/>
        <v>60083.317049833313</v>
      </c>
      <c r="CA62" s="27">
        <f t="shared" si="152"/>
        <v>53712.822525232383</v>
      </c>
      <c r="CB62" s="27">
        <f t="shared" si="152"/>
        <v>47777.611535521231</v>
      </c>
      <c r="CC62" s="27">
        <f t="shared" si="152"/>
        <v>49225.667732038302</v>
      </c>
      <c r="CD62" s="27">
        <f t="shared" si="152"/>
        <v>57530.885732796349</v>
      </c>
      <c r="CE62" s="27">
        <f t="shared" si="152"/>
        <v>66957.830873093088</v>
      </c>
      <c r="CF62" s="27">
        <f t="shared" si="152"/>
        <v>58138.157976675669</v>
      </c>
      <c r="CG62" s="27">
        <f t="shared" si="152"/>
        <v>47810.469741922454</v>
      </c>
      <c r="CH62" s="27">
        <f t="shared" si="151"/>
        <v>53489.282646245432</v>
      </c>
      <c r="CI62" s="27">
        <f t="shared" si="151"/>
        <v>44898.359670540092</v>
      </c>
      <c r="CJ62" s="27">
        <f t="shared" si="151"/>
        <v>43879.260245766687</v>
      </c>
      <c r="CK62" s="27">
        <f t="shared" si="151"/>
        <v>51950.99876979291</v>
      </c>
      <c r="CL62" s="27">
        <f t="shared" si="151"/>
        <v>47875.839419312579</v>
      </c>
      <c r="CM62" s="27">
        <f t="shared" si="151"/>
        <v>48919.357852483357</v>
      </c>
      <c r="CN62" s="27">
        <f t="shared" si="151"/>
        <v>53301.302159397746</v>
      </c>
      <c r="CO62" s="27">
        <f t="shared" si="151"/>
        <v>63941.164767125418</v>
      </c>
      <c r="CP62" s="27">
        <f t="shared" si="151"/>
        <v>61673.279654824582</v>
      </c>
      <c r="CQ62" s="27">
        <f t="shared" si="151"/>
        <v>58086.141742637956</v>
      </c>
      <c r="CR62" s="27">
        <f t="shared" si="151"/>
        <v>54699.69036821818</v>
      </c>
      <c r="CS62" s="27">
        <f t="shared" si="151"/>
        <v>42237.83487163367</v>
      </c>
      <c r="CT62" s="27">
        <f t="shared" si="151"/>
        <v>56542.559392593022</v>
      </c>
      <c r="CU62" s="27">
        <f t="shared" si="151"/>
        <v>65773.571897973627</v>
      </c>
      <c r="CV62" s="27">
        <f t="shared" si="151"/>
        <v>65578.61400304675</v>
      </c>
      <c r="CW62" s="27">
        <f t="shared" si="151"/>
        <v>52504.799223856753</v>
      </c>
      <c r="CX62" s="27">
        <f t="shared" si="151"/>
        <v>43058.220934065735</v>
      </c>
      <c r="CY62" s="27">
        <f t="shared" si="151"/>
        <v>45639.104745214026</v>
      </c>
      <c r="CZ62" s="27">
        <f t="shared" si="151"/>
        <v>45823.934110578542</v>
      </c>
      <c r="DA62" s="27">
        <f t="shared" si="151"/>
        <v>40613.944299085284</v>
      </c>
      <c r="DB62" s="27">
        <f t="shared" si="151"/>
        <v>33429.351940796922</v>
      </c>
      <c r="DC62" s="27">
        <f t="shared" si="151"/>
        <v>28080.63391394887</v>
      </c>
      <c r="DD62" s="27">
        <f t="shared" si="151"/>
        <v>27948.943037554644</v>
      </c>
      <c r="DE62" s="27">
        <f t="shared" si="151"/>
        <v>25885.380656821548</v>
      </c>
      <c r="DF62" s="27">
        <f t="shared" si="151"/>
        <v>31525.02595907338</v>
      </c>
      <c r="DG62" s="27">
        <f t="shared" si="151"/>
        <v>32915.602000281608</v>
      </c>
      <c r="DH62" s="27">
        <f t="shared" si="151"/>
        <v>33090.008744477353</v>
      </c>
      <c r="DI62" s="27">
        <f t="shared" si="151"/>
        <v>37679.504462849363</v>
      </c>
      <c r="DJ62" s="27">
        <f t="shared" si="151"/>
        <v>46275.266602108597</v>
      </c>
      <c r="DK62" s="27">
        <f t="shared" si="151"/>
        <v>40706.300518196877</v>
      </c>
      <c r="DL62" s="27">
        <f t="shared" si="151"/>
        <v>40012.160608655635</v>
      </c>
      <c r="DM62" s="27">
        <f t="shared" si="151"/>
        <v>43696.922777269901</v>
      </c>
      <c r="DN62" s="27">
        <f t="shared" si="151"/>
        <v>44851.333798687301</v>
      </c>
      <c r="DO62" s="27">
        <f t="shared" si="151"/>
        <v>52991.210529205593</v>
      </c>
      <c r="DP62" s="27">
        <f t="shared" si="151"/>
        <v>55961.509905419713</v>
      </c>
      <c r="DQ62" s="27">
        <f t="shared" si="151"/>
        <v>69843.424375614064</v>
      </c>
      <c r="DR62" s="27">
        <f t="shared" si="151"/>
        <v>59188.27831637644</v>
      </c>
      <c r="DS62" s="27">
        <f t="shared" si="151"/>
        <v>69058.50646984292</v>
      </c>
      <c r="DT62" s="27">
        <f t="shared" si="151"/>
        <v>70362.247648338773</v>
      </c>
      <c r="DU62" s="27">
        <f t="shared" si="151"/>
        <v>94091.925099756365</v>
      </c>
      <c r="DV62" s="27">
        <f t="shared" si="151"/>
        <v>129264.97038031988</v>
      </c>
      <c r="DW62" s="27">
        <f t="shared" si="151"/>
        <v>113673.25933453161</v>
      </c>
      <c r="DX62" s="27">
        <f t="shared" si="151"/>
        <v>113907.78597856699</v>
      </c>
      <c r="DY62" s="27">
        <f t="shared" si="151"/>
        <v>121445.18100143185</v>
      </c>
      <c r="DZ62" s="27">
        <f t="shared" si="151"/>
        <v>123639.13776608311</v>
      </c>
      <c r="EA62" s="27">
        <f t="shared" si="151"/>
        <v>147178.64497726559</v>
      </c>
      <c r="EB62" s="27">
        <f t="shared" si="151"/>
        <v>152471.42703935865</v>
      </c>
      <c r="EC62" s="27">
        <f t="shared" si="151"/>
        <v>168554.88523576426</v>
      </c>
      <c r="ED62" s="27">
        <f t="shared" si="151"/>
        <v>130996.84038076787</v>
      </c>
      <c r="EE62" s="27">
        <f t="shared" si="151"/>
        <v>129327.52940348683</v>
      </c>
      <c r="EF62" s="27">
        <f t="shared" si="151"/>
        <v>115542.05354760522</v>
      </c>
      <c r="EG62" s="27">
        <f t="shared" si="151"/>
        <v>98832.839459942872</v>
      </c>
      <c r="EH62" s="27">
        <f t="shared" si="151"/>
        <v>85374.59739384547</v>
      </c>
      <c r="EI62" s="27">
        <f t="shared" si="151"/>
        <v>98911.757319765311</v>
      </c>
      <c r="EJ62" s="27">
        <f t="shared" si="151"/>
        <v>99016.113836751407</v>
      </c>
      <c r="EK62" s="27">
        <f t="shared" si="151"/>
        <v>91372.912543767205</v>
      </c>
      <c r="EL62" s="27">
        <f t="shared" si="151"/>
        <v>102395.57056190314</v>
      </c>
      <c r="EM62" s="27">
        <f t="shared" si="150"/>
        <v>84179.411103974664</v>
      </c>
    </row>
    <row r="63" spans="2:143">
      <c r="B63" s="23">
        <f t="shared" si="129"/>
        <v>5</v>
      </c>
      <c r="C63" s="24">
        <f t="shared" si="122"/>
        <v>0.2117571551044784</v>
      </c>
      <c r="D63" s="24"/>
      <c r="E63" s="25">
        <v>1929</v>
      </c>
      <c r="F63" s="26">
        <v>7.5115357320808748E-3</v>
      </c>
      <c r="G63" s="27"/>
      <c r="H63" s="25">
        <v>26</v>
      </c>
      <c r="J63" s="27">
        <f t="shared" si="130"/>
        <v>32550.685132432365</v>
      </c>
      <c r="K63" s="27">
        <f t="shared" si="131"/>
        <v>63199.938882913506</v>
      </c>
      <c r="L63" s="27">
        <f t="shared" si="132"/>
        <v>144620.76008907735</v>
      </c>
      <c r="M63" s="30"/>
      <c r="N63" s="27">
        <f t="shared" si="133"/>
        <v>381038.83266130078</v>
      </c>
      <c r="O63" s="27">
        <f t="shared" si="123"/>
        <v>80687.699188688464</v>
      </c>
      <c r="P63" s="30"/>
      <c r="Q63" s="27">
        <f t="shared" si="124"/>
        <v>32550.685132432365</v>
      </c>
      <c r="R63" s="27">
        <f t="shared" si="125"/>
        <v>48137.014056256099</v>
      </c>
      <c r="S63" s="27">
        <v>1000</v>
      </c>
      <c r="T63" s="27">
        <f t="shared" si="126"/>
        <v>63933.060900388882</v>
      </c>
      <c r="U63" s="27"/>
      <c r="V63" s="27">
        <f t="shared" si="152"/>
        <v>156077.61486932926</v>
      </c>
      <c r="W63" s="27">
        <f t="shared" si="152"/>
        <v>156757.65339188481</v>
      </c>
      <c r="X63" s="27">
        <f t="shared" si="152"/>
        <v>160410.15926876524</v>
      </c>
      <c r="Y63" s="27">
        <f t="shared" si="152"/>
        <v>166435.51971609014</v>
      </c>
      <c r="Z63" s="27">
        <f t="shared" si="152"/>
        <v>127276.99905713035</v>
      </c>
      <c r="AA63" s="27">
        <f t="shared" si="152"/>
        <v>125121.44529851842</v>
      </c>
      <c r="AB63" s="27">
        <f t="shared" si="152"/>
        <v>135172.96526034028</v>
      </c>
      <c r="AC63" s="27">
        <f t="shared" si="152"/>
        <v>105311.01760310905</v>
      </c>
      <c r="AD63" s="27">
        <f t="shared" si="152"/>
        <v>86562.481337694728</v>
      </c>
      <c r="AE63" s="27">
        <f t="shared" si="152"/>
        <v>95313.561673552613</v>
      </c>
      <c r="AF63" s="27">
        <f t="shared" si="152"/>
        <v>86960.252918234357</v>
      </c>
      <c r="AG63" s="27">
        <f t="shared" si="152"/>
        <v>88437.366590816528</v>
      </c>
      <c r="AH63" s="27">
        <f t="shared" si="152"/>
        <v>79545.535520599107</v>
      </c>
      <c r="AI63" s="27">
        <f t="shared" si="152"/>
        <v>82748.392792165716</v>
      </c>
      <c r="AJ63" s="27">
        <f t="shared" si="152"/>
        <v>73054.92113265011</v>
      </c>
      <c r="AK63" s="27">
        <f t="shared" si="152"/>
        <v>67270.08109740277</v>
      </c>
      <c r="AL63" s="27">
        <f t="shared" si="152"/>
        <v>66747.833555341567</v>
      </c>
      <c r="AM63" s="27">
        <f t="shared" si="152"/>
        <v>66218.697335645644</v>
      </c>
      <c r="AN63" s="27">
        <f t="shared" si="152"/>
        <v>60790.530371565881</v>
      </c>
      <c r="AO63" s="27">
        <f t="shared" si="152"/>
        <v>54874.346387914142</v>
      </c>
      <c r="AP63" s="27">
        <f t="shared" si="152"/>
        <v>63268.918862929713</v>
      </c>
      <c r="AQ63" s="27">
        <f t="shared" si="152"/>
        <v>50647.329436708787</v>
      </c>
      <c r="AR63" s="27">
        <f t="shared" si="152"/>
        <v>41601.410824076971</v>
      </c>
      <c r="AS63" s="27">
        <f t="shared" si="152"/>
        <v>34934.327451464684</v>
      </c>
      <c r="AT63" s="27">
        <f t="shared" si="152"/>
        <v>29317.655250294374</v>
      </c>
      <c r="AU63" s="27">
        <f t="shared" si="152"/>
        <v>28613.278733169725</v>
      </c>
      <c r="AV63" s="27">
        <f t="shared" si="152"/>
        <v>33182.403634576171</v>
      </c>
      <c r="AW63" s="27">
        <f t="shared" si="152"/>
        <v>35331.796316397187</v>
      </c>
      <c r="AX63" s="27">
        <f t="shared" si="152"/>
        <v>32517.436790214269</v>
      </c>
      <c r="AY63" s="27">
        <f t="shared" si="152"/>
        <v>41763.435398981346</v>
      </c>
      <c r="AZ63" s="27">
        <f t="shared" si="152"/>
        <v>40425.664543335086</v>
      </c>
      <c r="BA63" s="27">
        <f t="shared" si="152"/>
        <v>42325.479544103597</v>
      </c>
      <c r="BB63" s="27">
        <f t="shared" si="152"/>
        <v>51847.208786096577</v>
      </c>
      <c r="BC63" s="27">
        <f t="shared" si="152"/>
        <v>61565.566332815702</v>
      </c>
      <c r="BD63" s="27">
        <f t="shared" si="152"/>
        <v>56125.805206707948</v>
      </c>
      <c r="BE63" s="27">
        <f t="shared" si="152"/>
        <v>51543.980450783863</v>
      </c>
      <c r="BF63" s="27">
        <f t="shared" si="152"/>
        <v>50235.839530841382</v>
      </c>
      <c r="BG63" s="27">
        <f t="shared" si="152"/>
        <v>59974.008434797353</v>
      </c>
      <c r="BH63" s="27">
        <f t="shared" si="152"/>
        <v>63705.273138768745</v>
      </c>
      <c r="BI63" s="27">
        <f t="shared" si="152"/>
        <v>64396.578369254974</v>
      </c>
      <c r="BJ63" s="27">
        <f t="shared" si="152"/>
        <v>71378.076000516303</v>
      </c>
      <c r="BK63" s="27">
        <f t="shared" si="152"/>
        <v>75352.094905032791</v>
      </c>
      <c r="BL63" s="27">
        <f t="shared" si="152"/>
        <v>71120.361949357073</v>
      </c>
      <c r="BM63" s="27">
        <f t="shared" si="152"/>
        <v>77936.813786526473</v>
      </c>
      <c r="BN63" s="27">
        <f t="shared" si="152"/>
        <v>81677.023181313969</v>
      </c>
      <c r="BO63" s="27">
        <f t="shared" si="152"/>
        <v>72140.085112106739</v>
      </c>
      <c r="BP63" s="27">
        <f t="shared" si="152"/>
        <v>66390.857099727058</v>
      </c>
      <c r="BQ63" s="27">
        <f t="shared" si="152"/>
        <v>85133.284781504626</v>
      </c>
      <c r="BR63" s="27">
        <f t="shared" si="152"/>
        <v>97561.055668873552</v>
      </c>
      <c r="BS63" s="27">
        <f t="shared" si="152"/>
        <v>113222.64038684062</v>
      </c>
      <c r="BT63" s="27">
        <f t="shared" si="152"/>
        <v>129664.68348990651</v>
      </c>
      <c r="BU63" s="27">
        <f t="shared" si="152"/>
        <v>85187.652785547747</v>
      </c>
      <c r="BV63" s="27">
        <f t="shared" si="152"/>
        <v>69063.158502088729</v>
      </c>
      <c r="BW63" s="27">
        <f t="shared" si="152"/>
        <v>69774.800625759541</v>
      </c>
      <c r="BX63" s="27">
        <f t="shared" si="152"/>
        <v>67731.772967193087</v>
      </c>
      <c r="BY63" s="27">
        <f t="shared" si="152"/>
        <v>64663.004448353568</v>
      </c>
      <c r="BZ63" s="27">
        <f t="shared" si="152"/>
        <v>60838.226504501021</v>
      </c>
      <c r="CA63" s="27">
        <f t="shared" si="152"/>
        <v>55147.67874086916</v>
      </c>
      <c r="CB63" s="27">
        <f t="shared" si="152"/>
        <v>48178.718338467559</v>
      </c>
      <c r="CC63" s="27">
        <f t="shared" si="152"/>
        <v>56468.851586844619</v>
      </c>
      <c r="CD63" s="27">
        <f t="shared" si="152"/>
        <v>61426.605313445136</v>
      </c>
      <c r="CE63" s="27">
        <f t="shared" si="152"/>
        <v>64028.857381033667</v>
      </c>
      <c r="CF63" s="27">
        <f t="shared" si="152"/>
        <v>55849.553320469029</v>
      </c>
      <c r="CG63" s="27">
        <f t="shared" ref="CG63" si="153">$C63*CG31</f>
        <v>50974.23730695097</v>
      </c>
      <c r="CH63" s="27">
        <f t="shared" si="151"/>
        <v>52372.96119776975</v>
      </c>
      <c r="CI63" s="27">
        <f t="shared" si="151"/>
        <v>47154.839196283334</v>
      </c>
      <c r="CJ63" s="27">
        <f t="shared" si="151"/>
        <v>45701.127504128497</v>
      </c>
      <c r="CK63" s="27">
        <f t="shared" si="151"/>
        <v>51346.220811013831</v>
      </c>
      <c r="CL63" s="27">
        <f t="shared" si="151"/>
        <v>49521.566252367884</v>
      </c>
      <c r="CM63" s="27">
        <f t="shared" si="151"/>
        <v>50954.6124825933</v>
      </c>
      <c r="CN63" s="27">
        <f t="shared" si="151"/>
        <v>53170.321268523789</v>
      </c>
      <c r="CO63" s="27">
        <f t="shared" si="151"/>
        <v>60735.627350205556</v>
      </c>
      <c r="CP63" s="27">
        <f t="shared" si="151"/>
        <v>60196.090227001274</v>
      </c>
      <c r="CQ63" s="27">
        <f t="shared" si="151"/>
        <v>56688.579830276329</v>
      </c>
      <c r="CR63" s="27">
        <f t="shared" si="151"/>
        <v>46689.638926072083</v>
      </c>
      <c r="CS63" s="27">
        <f t="shared" si="151"/>
        <v>45051.403644067228</v>
      </c>
      <c r="CT63" s="27">
        <f t="shared" si="151"/>
        <v>58746.717256877309</v>
      </c>
      <c r="CU63" s="27">
        <f t="shared" si="151"/>
        <v>66482.062321998164</v>
      </c>
      <c r="CV63" s="27">
        <f t="shared" si="151"/>
        <v>56062.148420944599</v>
      </c>
      <c r="CW63" s="27">
        <f t="shared" si="151"/>
        <v>43442.735765678844</v>
      </c>
      <c r="CX63" s="27">
        <f t="shared" si="151"/>
        <v>46212.531669132943</v>
      </c>
      <c r="CY63" s="27">
        <f t="shared" si="151"/>
        <v>47048.050691914556</v>
      </c>
      <c r="CZ63" s="27">
        <f t="shared" si="151"/>
        <v>40954.910053322172</v>
      </c>
      <c r="DA63" s="27">
        <f t="shared" si="151"/>
        <v>38348.227669863489</v>
      </c>
      <c r="DB63" s="27">
        <f t="shared" si="151"/>
        <v>29982.121679732372</v>
      </c>
      <c r="DC63" s="27">
        <f t="shared" si="151"/>
        <v>26726.35693790589</v>
      </c>
      <c r="DD63" s="27">
        <f t="shared" si="151"/>
        <v>24866.404398188621</v>
      </c>
      <c r="DE63" s="27">
        <f t="shared" si="151"/>
        <v>33611.135030044155</v>
      </c>
      <c r="DF63" s="27">
        <f t="shared" si="151"/>
        <v>32228.653312907816</v>
      </c>
      <c r="DG63" s="27">
        <f t="shared" si="151"/>
        <v>34753.030017113524</v>
      </c>
      <c r="DH63" s="27">
        <f t="shared" ref="DH63:EL63" si="154">$C63*DH31</f>
        <v>39243.957808408813</v>
      </c>
      <c r="DI63" s="27">
        <f t="shared" si="154"/>
        <v>45736.561631264929</v>
      </c>
      <c r="DJ63" s="27">
        <f t="shared" si="154"/>
        <v>42105.575222301282</v>
      </c>
      <c r="DK63" s="27">
        <f t="shared" si="154"/>
        <v>41676.837716336333</v>
      </c>
      <c r="DL63" s="27">
        <f t="shared" si="154"/>
        <v>43589.543376731046</v>
      </c>
      <c r="DM63" s="27">
        <f t="shared" si="154"/>
        <v>42602.819414971018</v>
      </c>
      <c r="DN63" s="27">
        <f t="shared" si="154"/>
        <v>51721.972758822507</v>
      </c>
      <c r="DO63" s="27">
        <f t="shared" si="154"/>
        <v>54615.066976767521</v>
      </c>
      <c r="DP63" s="27">
        <f t="shared" si="154"/>
        <v>59615.771926792098</v>
      </c>
      <c r="DQ63" s="27">
        <f t="shared" si="154"/>
        <v>63130.958902897299</v>
      </c>
      <c r="DR63" s="27">
        <f t="shared" si="154"/>
        <v>71750.564483601178</v>
      </c>
      <c r="DS63" s="27">
        <f t="shared" si="154"/>
        <v>71120.165718365664</v>
      </c>
      <c r="DT63" s="27">
        <f t="shared" si="154"/>
        <v>80437.739503153774</v>
      </c>
      <c r="DU63" s="27">
        <f t="shared" si="154"/>
        <v>106954.48863727777</v>
      </c>
      <c r="DV63" s="27">
        <f t="shared" si="154"/>
        <v>122000.60715408155</v>
      </c>
      <c r="DW63" s="27">
        <f t="shared" si="154"/>
        <v>117424.28601177505</v>
      </c>
      <c r="DX63" s="27">
        <f t="shared" si="154"/>
        <v>108541.01815703484</v>
      </c>
      <c r="DY63" s="27">
        <f t="shared" si="154"/>
        <v>116741.7222282978</v>
      </c>
      <c r="DZ63" s="27">
        <f t="shared" si="154"/>
        <v>132001.60296799685</v>
      </c>
      <c r="EA63" s="27">
        <f t="shared" si="154"/>
        <v>145118.01244848469</v>
      </c>
      <c r="EB63" s="27">
        <f t="shared" si="154"/>
        <v>149964.66714075438</v>
      </c>
      <c r="EC63" s="27">
        <f t="shared" si="154"/>
        <v>170094.17589487226</v>
      </c>
      <c r="ED63" s="27">
        <f t="shared" si="154"/>
        <v>132214.07380824821</v>
      </c>
      <c r="EE63" s="27">
        <f t="shared" si="154"/>
        <v>121991.88868380742</v>
      </c>
      <c r="EF63" s="27">
        <f t="shared" si="154"/>
        <v>117213.38038324239</v>
      </c>
      <c r="EG63" s="27">
        <f t="shared" si="154"/>
        <v>103630.35796550816</v>
      </c>
      <c r="EH63" s="27">
        <f t="shared" si="154"/>
        <v>89999.188421912069</v>
      </c>
      <c r="EI63" s="27">
        <f t="shared" si="154"/>
        <v>101376.89878823134</v>
      </c>
      <c r="EJ63" s="27">
        <f t="shared" si="154"/>
        <v>99542.325987844539</v>
      </c>
      <c r="EK63" s="27">
        <f t="shared" si="154"/>
        <v>99831.743845607183</v>
      </c>
      <c r="EL63" s="27">
        <f t="shared" si="154"/>
        <v>97074.598216317187</v>
      </c>
      <c r="EM63" s="27">
        <f t="shared" si="150"/>
        <v>85026.429935996232</v>
      </c>
    </row>
    <row r="64" spans="2:143">
      <c r="B64" s="23">
        <f t="shared" si="129"/>
        <v>4</v>
      </c>
      <c r="C64" s="24">
        <f t="shared" si="122"/>
        <v>0.26097064309855772</v>
      </c>
      <c r="D64" s="24"/>
      <c r="E64" s="25">
        <v>1930</v>
      </c>
      <c r="F64" s="26">
        <v>1.0402229562059849E-2</v>
      </c>
      <c r="G64" s="27"/>
      <c r="H64" s="25">
        <v>27</v>
      </c>
      <c r="J64" s="27">
        <f t="shared" si="130"/>
        <v>34362.945596105412</v>
      </c>
      <c r="K64" s="27">
        <f t="shared" si="131"/>
        <v>60501.265561121894</v>
      </c>
      <c r="L64" s="27">
        <f t="shared" si="132"/>
        <v>142362.89656714801</v>
      </c>
      <c r="M64" s="30"/>
      <c r="N64" s="27">
        <f t="shared" si="133"/>
        <v>315366.71019881882</v>
      </c>
      <c r="O64" s="27">
        <f t="shared" si="123"/>
        <v>82301.453172462236</v>
      </c>
      <c r="P64" s="30"/>
      <c r="Q64" s="27">
        <f t="shared" si="124"/>
        <v>34362.945596105412</v>
      </c>
      <c r="R64" s="27">
        <f t="shared" si="125"/>
        <v>47938.507576356824</v>
      </c>
      <c r="S64" s="27">
        <v>1000</v>
      </c>
      <c r="T64" s="27">
        <f t="shared" si="126"/>
        <v>60061.443394685775</v>
      </c>
      <c r="U64" s="27"/>
      <c r="V64" s="27">
        <f t="shared" ref="V64:CG67" si="155">$C64*V32</f>
        <v>163221.85876441147</v>
      </c>
      <c r="W64" s="27">
        <f t="shared" si="155"/>
        <v>162193.43414011743</v>
      </c>
      <c r="X64" s="27">
        <f t="shared" si="155"/>
        <v>174892.57214441377</v>
      </c>
      <c r="Y64" s="27">
        <f t="shared" si="155"/>
        <v>142542.04995564552</v>
      </c>
      <c r="Z64" s="27">
        <f t="shared" si="155"/>
        <v>138958.98218569608</v>
      </c>
      <c r="AA64" s="27">
        <f t="shared" si="155"/>
        <v>128614.22684588261</v>
      </c>
      <c r="AB64" s="27">
        <f t="shared" si="155"/>
        <v>124987.02136589115</v>
      </c>
      <c r="AC64" s="27">
        <f t="shared" si="155"/>
        <v>102367.97524243209</v>
      </c>
      <c r="AD64" s="27">
        <f t="shared" si="155"/>
        <v>92932.713475980519</v>
      </c>
      <c r="AE64" s="27">
        <f t="shared" si="155"/>
        <v>101870.21546356485</v>
      </c>
      <c r="AF64" s="27">
        <f t="shared" si="155"/>
        <v>81854.059407271154</v>
      </c>
      <c r="AG64" s="27">
        <f t="shared" si="155"/>
        <v>81583.225973421999</v>
      </c>
      <c r="AH64" s="27">
        <f t="shared" si="155"/>
        <v>87478.272394289539</v>
      </c>
      <c r="AI64" s="27">
        <f t="shared" si="155"/>
        <v>78011.049397137846</v>
      </c>
      <c r="AJ64" s="27">
        <f t="shared" si="155"/>
        <v>76881.896241834431</v>
      </c>
      <c r="AK64" s="27">
        <f t="shared" si="155"/>
        <v>68479.160667140182</v>
      </c>
      <c r="AL64" s="27">
        <f t="shared" si="155"/>
        <v>62211.627134227529</v>
      </c>
      <c r="AM64" s="27">
        <f t="shared" si="155"/>
        <v>64807.31468816079</v>
      </c>
      <c r="AN64" s="27">
        <f t="shared" si="155"/>
        <v>58720.845856692082</v>
      </c>
      <c r="AO64" s="27">
        <f t="shared" si="155"/>
        <v>59393.41472074885</v>
      </c>
      <c r="AP64" s="27">
        <f t="shared" si="155"/>
        <v>57167.280052962204</v>
      </c>
      <c r="AQ64" s="27">
        <f t="shared" si="155"/>
        <v>38896.624405989372</v>
      </c>
      <c r="AR64" s="27">
        <f t="shared" si="155"/>
        <v>37620.686199196884</v>
      </c>
      <c r="AS64" s="27">
        <f t="shared" si="155"/>
        <v>31196.531315840275</v>
      </c>
      <c r="AT64" s="27">
        <f t="shared" si="155"/>
        <v>28298.256268850164</v>
      </c>
      <c r="AU64" s="27">
        <f t="shared" si="155"/>
        <v>34701.283742969354</v>
      </c>
      <c r="AV64" s="27">
        <f t="shared" si="155"/>
        <v>36556.973486771247</v>
      </c>
      <c r="AW64" s="27">
        <f t="shared" si="155"/>
        <v>35453.229307349349</v>
      </c>
      <c r="AX64" s="27">
        <f t="shared" si="155"/>
        <v>35767.879988092842</v>
      </c>
      <c r="AY64" s="27">
        <f t="shared" si="155"/>
        <v>44136.090894166351</v>
      </c>
      <c r="AZ64" s="27">
        <f t="shared" si="155"/>
        <v>43507.000853918049</v>
      </c>
      <c r="BA64" s="27">
        <f t="shared" si="155"/>
        <v>47940.268084146031</v>
      </c>
      <c r="BB64" s="27">
        <f t="shared" si="155"/>
        <v>59845.042936494508</v>
      </c>
      <c r="BC64" s="27">
        <f t="shared" si="155"/>
        <v>60256.167490572458</v>
      </c>
      <c r="BD64" s="27">
        <f t="shared" si="155"/>
        <v>55089.709189076544</v>
      </c>
      <c r="BE64" s="27">
        <f t="shared" si="155"/>
        <v>47286.056046755148</v>
      </c>
      <c r="BF64" s="27">
        <f t="shared" si="155"/>
        <v>55325.856832739228</v>
      </c>
      <c r="BG64" s="27">
        <f t="shared" si="155"/>
        <v>70058.328228146624</v>
      </c>
      <c r="BH64" s="27">
        <f t="shared" si="155"/>
        <v>60709.87588590636</v>
      </c>
      <c r="BI64" s="27">
        <f t="shared" si="155"/>
        <v>75117.209736619378</v>
      </c>
      <c r="BJ64" s="27">
        <f t="shared" si="155"/>
        <v>76706.436642107161</v>
      </c>
      <c r="BK64" s="27">
        <f t="shared" si="155"/>
        <v>66286.996949141132</v>
      </c>
      <c r="BL64" s="27">
        <f t="shared" si="155"/>
        <v>76275.671677055376</v>
      </c>
      <c r="BM64" s="27">
        <f t="shared" si="155"/>
        <v>78896.233655937089</v>
      </c>
      <c r="BN64" s="27">
        <f t="shared" si="155"/>
        <v>78081.039230330658</v>
      </c>
      <c r="BO64" s="27">
        <f t="shared" si="155"/>
        <v>59988.139342144932</v>
      </c>
      <c r="BP64" s="27">
        <f t="shared" si="155"/>
        <v>65381.480907742392</v>
      </c>
      <c r="BQ64" s="27">
        <f t="shared" si="155"/>
        <v>88225.706481494228</v>
      </c>
      <c r="BR64" s="27">
        <f t="shared" si="155"/>
        <v>101108.39120625769</v>
      </c>
      <c r="BS64" s="27">
        <f t="shared" si="155"/>
        <v>125156.13581955439</v>
      </c>
      <c r="BT64" s="27">
        <f t="shared" si="155"/>
        <v>103312.90371424597</v>
      </c>
      <c r="BU64" s="27">
        <f t="shared" si="155"/>
        <v>76086.713972786238</v>
      </c>
      <c r="BV64" s="27">
        <f t="shared" si="155"/>
        <v>70014.611889732638</v>
      </c>
      <c r="BW64" s="27">
        <f t="shared" si="155"/>
        <v>74502.241443592939</v>
      </c>
      <c r="BX64" s="27">
        <f t="shared" si="155"/>
        <v>68336.625436997143</v>
      </c>
      <c r="BY64" s="27">
        <f t="shared" si="155"/>
        <v>65475.454822636253</v>
      </c>
      <c r="BZ64" s="27">
        <f t="shared" si="155"/>
        <v>62463.427031010193</v>
      </c>
      <c r="CA64" s="27">
        <f t="shared" si="155"/>
        <v>55610.659379681871</v>
      </c>
      <c r="CB64" s="27">
        <f t="shared" si="155"/>
        <v>55267.851526341517</v>
      </c>
      <c r="CC64" s="27">
        <f t="shared" si="155"/>
        <v>60292.655236337429</v>
      </c>
      <c r="CD64" s="27">
        <f t="shared" si="155"/>
        <v>58739.587285467533</v>
      </c>
      <c r="CE64" s="27">
        <f t="shared" si="155"/>
        <v>61508.365741229522</v>
      </c>
      <c r="CF64" s="27">
        <f t="shared" si="155"/>
        <v>59545.292062849461</v>
      </c>
      <c r="CG64" s="27">
        <f t="shared" si="155"/>
        <v>49910.404860332201</v>
      </c>
      <c r="CH64" s="27">
        <f t="shared" ref="CH64:EL67" si="156">$C64*CH32</f>
        <v>55005.095545494143</v>
      </c>
      <c r="CI64" s="27">
        <f t="shared" si="156"/>
        <v>49112.708520511813</v>
      </c>
      <c r="CJ64" s="27">
        <f t="shared" si="156"/>
        <v>45169.106267572024</v>
      </c>
      <c r="CK64" s="27">
        <f t="shared" si="156"/>
        <v>53111.241631318881</v>
      </c>
      <c r="CL64" s="27">
        <f t="shared" si="156"/>
        <v>51581.875328978364</v>
      </c>
      <c r="CM64" s="27">
        <f t="shared" si="156"/>
        <v>50829.398270806341</v>
      </c>
      <c r="CN64" s="27">
        <f t="shared" si="156"/>
        <v>50504.754338101957</v>
      </c>
      <c r="CO64" s="27">
        <f t="shared" si="156"/>
        <v>59280.896434060385</v>
      </c>
      <c r="CP64" s="27">
        <f t="shared" si="156"/>
        <v>58747.762614761406</v>
      </c>
      <c r="CQ64" s="27">
        <f t="shared" si="156"/>
        <v>48387.281640724796</v>
      </c>
      <c r="CR64" s="27">
        <f t="shared" si="156"/>
        <v>49799.753601169148</v>
      </c>
      <c r="CS64" s="27">
        <f t="shared" si="156"/>
        <v>46807.610061071486</v>
      </c>
      <c r="CT64" s="27">
        <f t="shared" si="156"/>
        <v>59379.516805667779</v>
      </c>
      <c r="CU64" s="27">
        <f t="shared" si="156"/>
        <v>56834.492492524907</v>
      </c>
      <c r="CV64" s="27">
        <f t="shared" si="156"/>
        <v>46386.10443825378</v>
      </c>
      <c r="CW64" s="27">
        <f t="shared" si="156"/>
        <v>46625.214855936742</v>
      </c>
      <c r="CX64" s="27">
        <f t="shared" si="156"/>
        <v>47639.180144064354</v>
      </c>
      <c r="CY64" s="27">
        <f t="shared" si="156"/>
        <v>42048.958075528615</v>
      </c>
      <c r="CZ64" s="27">
        <f t="shared" si="156"/>
        <v>38670.172080748918</v>
      </c>
      <c r="DA64" s="27">
        <f t="shared" si="156"/>
        <v>34393.763607387409</v>
      </c>
      <c r="DB64" s="27">
        <f t="shared" si="156"/>
        <v>28536.1394697791</v>
      </c>
      <c r="DC64" s="27">
        <f t="shared" si="156"/>
        <v>23778.659494038933</v>
      </c>
      <c r="DD64" s="27">
        <f t="shared" si="156"/>
        <v>32288.034973090005</v>
      </c>
      <c r="DE64" s="27">
        <f t="shared" si="156"/>
        <v>34361.323595511625</v>
      </c>
      <c r="DF64" s="27">
        <f t="shared" si="156"/>
        <v>34027.734202918364</v>
      </c>
      <c r="DG64" s="27">
        <f t="shared" si="156"/>
        <v>41216.261205539602</v>
      </c>
      <c r="DH64" s="27">
        <f t="shared" si="156"/>
        <v>47635.544058939013</v>
      </c>
      <c r="DI64" s="27">
        <f t="shared" si="156"/>
        <v>41615.410943670147</v>
      </c>
      <c r="DJ64" s="27">
        <f t="shared" si="156"/>
        <v>43109.47453228732</v>
      </c>
      <c r="DK64" s="27">
        <f t="shared" si="156"/>
        <v>45403.054916465328</v>
      </c>
      <c r="DL64" s="27">
        <f t="shared" si="156"/>
        <v>42498.128628542821</v>
      </c>
      <c r="DM64" s="27">
        <f t="shared" si="156"/>
        <v>49129.01531803848</v>
      </c>
      <c r="DN64" s="27">
        <f t="shared" si="156"/>
        <v>53306.934832839426</v>
      </c>
      <c r="DO64" s="27">
        <f t="shared" si="156"/>
        <v>58181.406866188227</v>
      </c>
      <c r="DP64" s="27">
        <f t="shared" si="156"/>
        <v>53886.258887227152</v>
      </c>
      <c r="DQ64" s="27">
        <f t="shared" si="156"/>
        <v>76530.050653975835</v>
      </c>
      <c r="DR64" s="27">
        <f t="shared" si="156"/>
        <v>73892.591909562689</v>
      </c>
      <c r="DS64" s="27">
        <f t="shared" si="156"/>
        <v>81304.187325944411</v>
      </c>
      <c r="DT64" s="27">
        <f t="shared" si="156"/>
        <v>91433.747227270258</v>
      </c>
      <c r="DU64" s="27">
        <f t="shared" si="156"/>
        <v>100943.91785501692</v>
      </c>
      <c r="DV64" s="27">
        <f t="shared" si="156"/>
        <v>126026.42232603938</v>
      </c>
      <c r="DW64" s="27">
        <f t="shared" si="156"/>
        <v>111891.83821445801</v>
      </c>
      <c r="DX64" s="27">
        <f t="shared" si="156"/>
        <v>104337.32559479486</v>
      </c>
      <c r="DY64" s="27">
        <f t="shared" si="156"/>
        <v>124637.6733598288</v>
      </c>
      <c r="DZ64" s="27">
        <f t="shared" si="156"/>
        <v>130153.46258751508</v>
      </c>
      <c r="EA64" s="27">
        <f t="shared" si="156"/>
        <v>142732.14893795876</v>
      </c>
      <c r="EB64" s="27">
        <f t="shared" si="156"/>
        <v>151334.1866951898</v>
      </c>
      <c r="EC64" s="27">
        <f t="shared" si="156"/>
        <v>171674.70498333839</v>
      </c>
      <c r="ED64" s="27">
        <f t="shared" si="156"/>
        <v>124714.70419981329</v>
      </c>
      <c r="EE64" s="27">
        <f t="shared" si="156"/>
        <v>123756.51300047064</v>
      </c>
      <c r="EF64" s="27">
        <f t="shared" si="156"/>
        <v>122903.12242203491</v>
      </c>
      <c r="EG64" s="27">
        <f t="shared" si="156"/>
        <v>109243.83127387149</v>
      </c>
      <c r="EH64" s="27">
        <f t="shared" si="156"/>
        <v>92242.205202919256</v>
      </c>
      <c r="EI64" s="27">
        <f t="shared" si="156"/>
        <v>101915.6571167036</v>
      </c>
      <c r="EJ64" s="27">
        <f t="shared" si="156"/>
        <v>108757.43930187638</v>
      </c>
      <c r="EK64" s="27">
        <f t="shared" si="156"/>
        <v>94644.000417848642</v>
      </c>
      <c r="EL64" s="27">
        <f t="shared" si="156"/>
        <v>98051.369278526065</v>
      </c>
      <c r="EM64" s="27">
        <f t="shared" si="150"/>
        <v>88524.214970275876</v>
      </c>
    </row>
    <row r="65" spans="2:143">
      <c r="B65" s="23">
        <f t="shared" si="129"/>
        <v>3</v>
      </c>
      <c r="C65" s="24">
        <f t="shared" si="122"/>
        <v>0.34303905286853464</v>
      </c>
      <c r="D65" s="24"/>
      <c r="E65" s="25">
        <v>1931</v>
      </c>
      <c r="F65" s="26">
        <v>-5.5631397253701656E-2</v>
      </c>
      <c r="G65" s="27"/>
      <c r="H65" s="25">
        <v>28</v>
      </c>
      <c r="J65" s="27">
        <f t="shared" si="130"/>
        <v>34337.398151662645</v>
      </c>
      <c r="K65" s="27">
        <f t="shared" si="131"/>
        <v>63675.01570238093</v>
      </c>
      <c r="L65" s="27">
        <f t="shared" si="132"/>
        <v>143975.74016470491</v>
      </c>
      <c r="M65" s="30"/>
      <c r="N65" s="27">
        <f t="shared" si="133"/>
        <v>244716.98348608514</v>
      </c>
      <c r="O65" s="27">
        <f t="shared" si="123"/>
        <v>83947.482235911477</v>
      </c>
      <c r="P65" s="30"/>
      <c r="Q65" s="27">
        <f t="shared" si="124"/>
        <v>34337.398151662645</v>
      </c>
      <c r="R65" s="27">
        <f t="shared" si="125"/>
        <v>49610.084084248832</v>
      </c>
      <c r="S65" s="27">
        <v>1000</v>
      </c>
      <c r="T65" s="27">
        <f t="shared" si="126"/>
        <v>60028.257928793435</v>
      </c>
      <c r="U65" s="27"/>
      <c r="V65" s="27">
        <f t="shared" si="155"/>
        <v>168881.79445727548</v>
      </c>
      <c r="W65" s="27">
        <f t="shared" si="155"/>
        <v>176836.84756009199</v>
      </c>
      <c r="X65" s="27">
        <f t="shared" si="155"/>
        <v>149785.0086207909</v>
      </c>
      <c r="Y65" s="27">
        <f t="shared" si="155"/>
        <v>155625.11944210937</v>
      </c>
      <c r="Z65" s="27">
        <f t="shared" si="155"/>
        <v>142838.0403891938</v>
      </c>
      <c r="AA65" s="27">
        <f t="shared" si="155"/>
        <v>118922.51596155771</v>
      </c>
      <c r="AB65" s="27">
        <f t="shared" si="155"/>
        <v>121494.10954349325</v>
      </c>
      <c r="AC65" s="27">
        <f t="shared" si="155"/>
        <v>109901.35177858529</v>
      </c>
      <c r="AD65" s="27">
        <f t="shared" si="155"/>
        <v>99325.587872127289</v>
      </c>
      <c r="AE65" s="27">
        <f t="shared" si="155"/>
        <v>95888.528247802344</v>
      </c>
      <c r="AF65" s="27">
        <f t="shared" si="155"/>
        <v>75510.143312643122</v>
      </c>
      <c r="AG65" s="27">
        <f t="shared" si="155"/>
        <v>89719.173022095652</v>
      </c>
      <c r="AH65" s="27">
        <f t="shared" si="155"/>
        <v>82470.143511636823</v>
      </c>
      <c r="AI65" s="27">
        <f t="shared" si="155"/>
        <v>82097.650815023284</v>
      </c>
      <c r="AJ65" s="27">
        <f t="shared" si="155"/>
        <v>78263.73388068132</v>
      </c>
      <c r="AK65" s="27">
        <f t="shared" si="155"/>
        <v>63825.292641997024</v>
      </c>
      <c r="AL65" s="27">
        <f t="shared" si="155"/>
        <v>60885.651019596517</v>
      </c>
      <c r="AM65" s="27">
        <f t="shared" si="155"/>
        <v>62600.874065899377</v>
      </c>
      <c r="AN65" s="27">
        <f t="shared" si="155"/>
        <v>63556.685050335596</v>
      </c>
      <c r="AO65" s="27">
        <f t="shared" si="155"/>
        <v>53665.528567016088</v>
      </c>
      <c r="AP65" s="27">
        <f t="shared" si="155"/>
        <v>43903.878946091492</v>
      </c>
      <c r="AQ65" s="27">
        <f t="shared" si="155"/>
        <v>35174.713357049142</v>
      </c>
      <c r="AR65" s="27">
        <f t="shared" si="155"/>
        <v>33595.463280843527</v>
      </c>
      <c r="AS65" s="27">
        <f t="shared" si="155"/>
        <v>30111.802268566258</v>
      </c>
      <c r="AT65" s="27">
        <f t="shared" si="155"/>
        <v>34319.234414694016</v>
      </c>
      <c r="AU65" s="27">
        <f t="shared" si="155"/>
        <v>38230.320012948025</v>
      </c>
      <c r="AV65" s="27">
        <f t="shared" si="155"/>
        <v>36682.617328677959</v>
      </c>
      <c r="AW65" s="27">
        <f t="shared" si="155"/>
        <v>38997.134344771694</v>
      </c>
      <c r="AX65" s="27">
        <f t="shared" si="155"/>
        <v>37799.917252128267</v>
      </c>
      <c r="AY65" s="27">
        <f t="shared" si="155"/>
        <v>47500.244359933102</v>
      </c>
      <c r="AZ65" s="27">
        <f t="shared" si="155"/>
        <v>49278.526952084299</v>
      </c>
      <c r="BA65" s="27">
        <f t="shared" si="155"/>
        <v>55335.426323897467</v>
      </c>
      <c r="BB65" s="27">
        <f t="shared" si="155"/>
        <v>58572.236811209586</v>
      </c>
      <c r="BC65" s="27">
        <f t="shared" si="155"/>
        <v>59143.82398040306</v>
      </c>
      <c r="BD65" s="27">
        <f t="shared" si="155"/>
        <v>50538.880651668813</v>
      </c>
      <c r="BE65" s="27">
        <f t="shared" si="155"/>
        <v>52077.194119977357</v>
      </c>
      <c r="BF65" s="27">
        <f t="shared" si="155"/>
        <v>64628.613938743983</v>
      </c>
      <c r="BG65" s="27">
        <f t="shared" si="155"/>
        <v>66764.212787222263</v>
      </c>
      <c r="BH65" s="27">
        <f t="shared" si="155"/>
        <v>70816.75137856428</v>
      </c>
      <c r="BI65" s="27">
        <f t="shared" si="155"/>
        <v>80724.696044653712</v>
      </c>
      <c r="BJ65" s="27">
        <f t="shared" si="155"/>
        <v>67478.407044728898</v>
      </c>
      <c r="BK65" s="27">
        <f t="shared" si="155"/>
        <v>71091.950000914861</v>
      </c>
      <c r="BL65" s="27">
        <f t="shared" si="155"/>
        <v>77214.642510018282</v>
      </c>
      <c r="BM65" s="27">
        <f t="shared" si="155"/>
        <v>75422.67917305672</v>
      </c>
      <c r="BN65" s="27">
        <f t="shared" si="155"/>
        <v>64928.34398586661</v>
      </c>
      <c r="BO65" s="27">
        <f t="shared" si="155"/>
        <v>59076.107139239881</v>
      </c>
      <c r="BP65" s="27">
        <f t="shared" si="155"/>
        <v>67756.428742252407</v>
      </c>
      <c r="BQ65" s="27">
        <f t="shared" si="155"/>
        <v>91433.607234176205</v>
      </c>
      <c r="BR65" s="27">
        <f t="shared" si="155"/>
        <v>111765.06305692715</v>
      </c>
      <c r="BS65" s="27">
        <f t="shared" si="155"/>
        <v>99720.629096196746</v>
      </c>
      <c r="BT65" s="27">
        <f t="shared" si="155"/>
        <v>92275.571606516081</v>
      </c>
      <c r="BU65" s="27">
        <f t="shared" si="155"/>
        <v>77134.9278589483</v>
      </c>
      <c r="BV65" s="27">
        <f t="shared" si="155"/>
        <v>74758.300601472074</v>
      </c>
      <c r="BW65" s="27">
        <f t="shared" si="155"/>
        <v>75167.554970302503</v>
      </c>
      <c r="BX65" s="27">
        <f t="shared" si="155"/>
        <v>69195.232570815802</v>
      </c>
      <c r="BY65" s="27">
        <f t="shared" si="155"/>
        <v>67224.531838273819</v>
      </c>
      <c r="BZ65" s="27">
        <f t="shared" si="155"/>
        <v>62987.825482758934</v>
      </c>
      <c r="CA65" s="27">
        <f t="shared" si="155"/>
        <v>63793.346354426263</v>
      </c>
      <c r="CB65" s="27">
        <f t="shared" si="155"/>
        <v>59010.329129964062</v>
      </c>
      <c r="CC65" s="27">
        <f t="shared" si="155"/>
        <v>57655.240214817175</v>
      </c>
      <c r="CD65" s="27">
        <f t="shared" si="155"/>
        <v>56427.307405201813</v>
      </c>
      <c r="CE65" s="27">
        <f t="shared" si="155"/>
        <v>65578.56571124529</v>
      </c>
      <c r="CF65" s="27">
        <f t="shared" si="155"/>
        <v>58302.58168430275</v>
      </c>
      <c r="CG65" s="27">
        <f t="shared" si="155"/>
        <v>52418.777271157524</v>
      </c>
      <c r="CH65" s="27">
        <f t="shared" si="156"/>
        <v>57288.907580066152</v>
      </c>
      <c r="CI65" s="27">
        <f t="shared" si="156"/>
        <v>48540.971993544073</v>
      </c>
      <c r="CJ65" s="27">
        <f t="shared" si="156"/>
        <v>46721.789439528759</v>
      </c>
      <c r="CK65" s="27">
        <f t="shared" si="156"/>
        <v>55320.896565199881</v>
      </c>
      <c r="CL65" s="27">
        <f t="shared" si="156"/>
        <v>51455.119701820622</v>
      </c>
      <c r="CM65" s="27">
        <f t="shared" si="156"/>
        <v>48281.187917898242</v>
      </c>
      <c r="CN65" s="27">
        <f t="shared" si="156"/>
        <v>49295.07180491076</v>
      </c>
      <c r="CO65" s="27">
        <f t="shared" si="156"/>
        <v>57854.58853166992</v>
      </c>
      <c r="CP65" s="27">
        <f t="shared" si="156"/>
        <v>50144.924143693213</v>
      </c>
      <c r="CQ65" s="27">
        <f t="shared" si="156"/>
        <v>51610.480581225434</v>
      </c>
      <c r="CR65" s="27">
        <f t="shared" si="156"/>
        <v>51741.061524238088</v>
      </c>
      <c r="CS65" s="27">
        <f t="shared" si="156"/>
        <v>47311.805629941999</v>
      </c>
      <c r="CT65" s="27">
        <f t="shared" si="156"/>
        <v>50762.635577639077</v>
      </c>
      <c r="CU65" s="27">
        <f t="shared" si="156"/>
        <v>47025.145819572055</v>
      </c>
      <c r="CV65" s="27">
        <f t="shared" si="156"/>
        <v>49784.205521240547</v>
      </c>
      <c r="CW65" s="27">
        <f t="shared" si="156"/>
        <v>48064.603464719694</v>
      </c>
      <c r="CX65" s="27">
        <f t="shared" si="156"/>
        <v>42577.277042735659</v>
      </c>
      <c r="CY65" s="27">
        <f t="shared" si="156"/>
        <v>39703.186809098792</v>
      </c>
      <c r="CZ65" s="27">
        <f t="shared" si="156"/>
        <v>34682.509154066618</v>
      </c>
      <c r="DA65" s="27">
        <f t="shared" si="156"/>
        <v>32735.016076413329</v>
      </c>
      <c r="DB65" s="27">
        <f t="shared" si="156"/>
        <v>25388.837891478408</v>
      </c>
      <c r="DC65" s="27">
        <f t="shared" si="156"/>
        <v>30875.641570948443</v>
      </c>
      <c r="DD65" s="27">
        <f t="shared" si="156"/>
        <v>33008.692416421633</v>
      </c>
      <c r="DE65" s="27">
        <f t="shared" si="156"/>
        <v>36279.455266604273</v>
      </c>
      <c r="DF65" s="27">
        <f t="shared" si="156"/>
        <v>40356.077741984576</v>
      </c>
      <c r="DG65" s="27">
        <f t="shared" si="156"/>
        <v>50029.58764216517</v>
      </c>
      <c r="DH65" s="27">
        <f t="shared" si="156"/>
        <v>43343.283159767045</v>
      </c>
      <c r="DI65" s="27">
        <f t="shared" si="156"/>
        <v>42607.623545221519</v>
      </c>
      <c r="DJ65" s="27">
        <f t="shared" si="156"/>
        <v>46963.78004807666</v>
      </c>
      <c r="DK65" s="27">
        <f t="shared" si="156"/>
        <v>44266.232644198019</v>
      </c>
      <c r="DL65" s="27">
        <f t="shared" si="156"/>
        <v>49008.287269502784</v>
      </c>
      <c r="DM65" s="27">
        <f t="shared" si="156"/>
        <v>50634.519108003733</v>
      </c>
      <c r="DN65" s="27">
        <f t="shared" si="156"/>
        <v>56787.854267726791</v>
      </c>
      <c r="DO65" s="27">
        <f t="shared" si="156"/>
        <v>52589.746831836703</v>
      </c>
      <c r="DP65" s="27">
        <f t="shared" si="156"/>
        <v>65323.229582744207</v>
      </c>
      <c r="DQ65" s="27">
        <f t="shared" si="156"/>
        <v>78814.763932412912</v>
      </c>
      <c r="DR65" s="27">
        <f t="shared" si="156"/>
        <v>84473.609895754707</v>
      </c>
      <c r="DS65" s="27">
        <f t="shared" si="156"/>
        <v>92418.64028498168</v>
      </c>
      <c r="DT65" s="27">
        <f t="shared" si="156"/>
        <v>86295.402716450815</v>
      </c>
      <c r="DU65" s="27">
        <f t="shared" si="156"/>
        <v>104274.89763862036</v>
      </c>
      <c r="DV65" s="27">
        <f t="shared" si="156"/>
        <v>120088.684688601</v>
      </c>
      <c r="DW65" s="27">
        <f t="shared" si="156"/>
        <v>107558.37151160315</v>
      </c>
      <c r="DX65" s="27">
        <f t="shared" si="156"/>
        <v>111394.292104849</v>
      </c>
      <c r="DY65" s="27">
        <f t="shared" si="156"/>
        <v>122892.63457328131</v>
      </c>
      <c r="DZ65" s="27">
        <f t="shared" si="156"/>
        <v>128013.62900023806</v>
      </c>
      <c r="EA65" s="27">
        <f t="shared" si="156"/>
        <v>144035.61910025813</v>
      </c>
      <c r="EB65" s="27">
        <f t="shared" si="156"/>
        <v>152740.39641926021</v>
      </c>
      <c r="EC65" s="27">
        <f t="shared" si="156"/>
        <v>161937.07246052325</v>
      </c>
      <c r="ED65" s="27">
        <f t="shared" si="156"/>
        <v>126518.71430286914</v>
      </c>
      <c r="EE65" s="27">
        <f t="shared" si="156"/>
        <v>129763.87011525461</v>
      </c>
      <c r="EF65" s="27">
        <f t="shared" si="156"/>
        <v>129560.56731342702</v>
      </c>
      <c r="EG65" s="27">
        <f t="shared" si="156"/>
        <v>111966.47523394915</v>
      </c>
      <c r="EH65" s="27">
        <f t="shared" si="156"/>
        <v>92732.418031322406</v>
      </c>
      <c r="EI65" s="27">
        <f t="shared" si="156"/>
        <v>111350.48114240626</v>
      </c>
      <c r="EJ65" s="27">
        <f t="shared" si="156"/>
        <v>103105.87328465129</v>
      </c>
      <c r="EK65" s="27">
        <f t="shared" si="156"/>
        <v>95596.314643387217</v>
      </c>
      <c r="EL65" s="27">
        <f t="shared" si="156"/>
        <v>102084.96932866602</v>
      </c>
      <c r="EM65" s="27">
        <f t="shared" si="150"/>
        <v>84239.129085504537</v>
      </c>
    </row>
    <row r="66" spans="2:143">
      <c r="B66" s="23">
        <f t="shared" si="129"/>
        <v>2</v>
      </c>
      <c r="C66" s="24">
        <f t="shared" si="122"/>
        <v>0.50724480758649193</v>
      </c>
      <c r="D66" s="24"/>
      <c r="E66" s="25">
        <v>1932</v>
      </c>
      <c r="F66" s="26">
        <v>0.13370714782750173</v>
      </c>
      <c r="G66" s="27"/>
      <c r="H66" s="25">
        <v>29</v>
      </c>
      <c r="J66" s="27">
        <f t="shared" si="130"/>
        <v>34889.201092976822</v>
      </c>
      <c r="K66" s="27">
        <f t="shared" si="131"/>
        <v>63234.662476497717</v>
      </c>
      <c r="L66" s="27">
        <f t="shared" si="132"/>
        <v>143712.55495107433</v>
      </c>
      <c r="M66" s="30"/>
      <c r="N66" s="27">
        <f t="shared" si="133"/>
        <v>168806.91650259873</v>
      </c>
      <c r="O66" s="27">
        <f t="shared" si="123"/>
        <v>85626.431880629709</v>
      </c>
      <c r="P66" s="30"/>
      <c r="Q66" s="27">
        <f t="shared" si="124"/>
        <v>34889.201092976822</v>
      </c>
      <c r="R66" s="27">
        <f t="shared" si="125"/>
        <v>50737.230787652887</v>
      </c>
      <c r="S66" s="27">
        <v>1000</v>
      </c>
      <c r="T66" s="27">
        <f t="shared" si="126"/>
        <v>58086.123070444621</v>
      </c>
      <c r="U66" s="27"/>
      <c r="V66" s="27">
        <f t="shared" si="155"/>
        <v>184129.0573841375</v>
      </c>
      <c r="W66" s="27">
        <f t="shared" si="155"/>
        <v>151450.16401491521</v>
      </c>
      <c r="X66" s="27">
        <f t="shared" si="155"/>
        <v>163532.86531589361</v>
      </c>
      <c r="Y66" s="27">
        <f t="shared" si="155"/>
        <v>159969.4150518419</v>
      </c>
      <c r="Z66" s="27">
        <f t="shared" si="155"/>
        <v>132074.49560348017</v>
      </c>
      <c r="AA66" s="27">
        <f t="shared" si="155"/>
        <v>115599.08399708667</v>
      </c>
      <c r="AB66" s="27">
        <f t="shared" si="155"/>
        <v>130435.00020727962</v>
      </c>
      <c r="AC66" s="27">
        <f t="shared" si="155"/>
        <v>117461.50483565519</v>
      </c>
      <c r="AD66" s="27">
        <f t="shared" si="155"/>
        <v>93493.317895381246</v>
      </c>
      <c r="AE66" s="27">
        <f t="shared" si="155"/>
        <v>88456.901984592332</v>
      </c>
      <c r="AF66" s="27">
        <f t="shared" si="155"/>
        <v>83040.447738574527</v>
      </c>
      <c r="AG66" s="27">
        <f t="shared" si="155"/>
        <v>84582.752635163051</v>
      </c>
      <c r="AH66" s="27">
        <f t="shared" si="155"/>
        <v>86790.334151454488</v>
      </c>
      <c r="AI66" s="27">
        <f t="shared" si="155"/>
        <v>83573.233878170722</v>
      </c>
      <c r="AJ66" s="27">
        <f t="shared" si="155"/>
        <v>72944.902792694702</v>
      </c>
      <c r="AK66" s="27">
        <f t="shared" si="155"/>
        <v>62464.922925737657</v>
      </c>
      <c r="AL66" s="27">
        <f t="shared" si="155"/>
        <v>58812.728011308194</v>
      </c>
      <c r="AM66" s="27">
        <f t="shared" si="155"/>
        <v>67756.24531349726</v>
      </c>
      <c r="AN66" s="27">
        <f t="shared" si="155"/>
        <v>57427.2941407775</v>
      </c>
      <c r="AO66" s="27">
        <f t="shared" si="155"/>
        <v>41214.570075775417</v>
      </c>
      <c r="AP66" s="27">
        <f t="shared" si="155"/>
        <v>39702.837476908608</v>
      </c>
      <c r="AQ66" s="27">
        <f t="shared" si="155"/>
        <v>31411.197146801853</v>
      </c>
      <c r="AR66" s="27">
        <f t="shared" si="155"/>
        <v>32427.32139646502</v>
      </c>
      <c r="AS66" s="27">
        <f t="shared" si="155"/>
        <v>36518.645915345325</v>
      </c>
      <c r="AT66" s="27">
        <f t="shared" si="155"/>
        <v>37809.417195954768</v>
      </c>
      <c r="AU66" s="27">
        <f t="shared" si="155"/>
        <v>38361.715033531116</v>
      </c>
      <c r="AV66" s="27">
        <f t="shared" si="155"/>
        <v>40349.412000891061</v>
      </c>
      <c r="AW66" s="27">
        <f t="shared" si="155"/>
        <v>41212.631327135532</v>
      </c>
      <c r="AX66" s="27">
        <f t="shared" si="155"/>
        <v>40681.113118213718</v>
      </c>
      <c r="AY66" s="27">
        <f t="shared" si="155"/>
        <v>53801.503803513886</v>
      </c>
      <c r="AZ66" s="27">
        <f t="shared" si="155"/>
        <v>56880.122003511104</v>
      </c>
      <c r="BA66" s="27">
        <f t="shared" si="155"/>
        <v>54158.532363857223</v>
      </c>
      <c r="BB66" s="27">
        <f t="shared" si="155"/>
        <v>57490.979071024769</v>
      </c>
      <c r="BC66" s="27">
        <f t="shared" si="155"/>
        <v>54258.094759040468</v>
      </c>
      <c r="BD66" s="27">
        <f t="shared" si="155"/>
        <v>55659.602816123021</v>
      </c>
      <c r="BE66" s="27">
        <f t="shared" si="155"/>
        <v>60833.705367964511</v>
      </c>
      <c r="BF66" s="27">
        <f t="shared" si="155"/>
        <v>61589.801559324071</v>
      </c>
      <c r="BG66" s="27">
        <f t="shared" si="155"/>
        <v>77879.00385142905</v>
      </c>
      <c r="BH66" s="27">
        <f t="shared" si="155"/>
        <v>76103.209237251009</v>
      </c>
      <c r="BI66" s="27">
        <f t="shared" si="155"/>
        <v>71013.256992738388</v>
      </c>
      <c r="BJ66" s="27">
        <f t="shared" si="155"/>
        <v>72369.721974973319</v>
      </c>
      <c r="BK66" s="27">
        <f t="shared" si="155"/>
        <v>71967.108043336862</v>
      </c>
      <c r="BL66" s="27">
        <f t="shared" si="155"/>
        <v>73815.123227458738</v>
      </c>
      <c r="BM66" s="27">
        <f t="shared" si="155"/>
        <v>62717.782779991619</v>
      </c>
      <c r="BN66" s="27">
        <f t="shared" si="155"/>
        <v>63941.203173602655</v>
      </c>
      <c r="BO66" s="27">
        <f t="shared" si="155"/>
        <v>61222.015594871147</v>
      </c>
      <c r="BP66" s="27">
        <f t="shared" si="155"/>
        <v>70220.063293106388</v>
      </c>
      <c r="BQ66" s="27">
        <f t="shared" si="155"/>
        <v>101070.57145438532</v>
      </c>
      <c r="BR66" s="27">
        <f t="shared" si="155"/>
        <v>89051.026751750629</v>
      </c>
      <c r="BS66" s="27">
        <f t="shared" si="155"/>
        <v>89067.074102032857</v>
      </c>
      <c r="BT66" s="27">
        <f t="shared" si="155"/>
        <v>93546.81241139675</v>
      </c>
      <c r="BU66" s="27">
        <f t="shared" si="155"/>
        <v>82361.038190625899</v>
      </c>
      <c r="BV66" s="27">
        <f t="shared" si="155"/>
        <v>75425.900765711907</v>
      </c>
      <c r="BW66" s="27">
        <f t="shared" si="155"/>
        <v>76111.988478929736</v>
      </c>
      <c r="BX66" s="27">
        <f t="shared" si="155"/>
        <v>71043.677781454782</v>
      </c>
      <c r="BY66" s="27">
        <f t="shared" si="155"/>
        <v>67788.901135495107</v>
      </c>
      <c r="BZ66" s="27">
        <f t="shared" si="155"/>
        <v>72256.006527444697</v>
      </c>
      <c r="CA66" s="27">
        <f t="shared" si="155"/>
        <v>68113.130159986104</v>
      </c>
      <c r="CB66" s="27">
        <f t="shared" si="155"/>
        <v>56429.00760975304</v>
      </c>
      <c r="CC66" s="27">
        <f t="shared" si="155"/>
        <v>55385.645583640871</v>
      </c>
      <c r="CD66" s="27">
        <f t="shared" si="155"/>
        <v>60161.277933291676</v>
      </c>
      <c r="CE66" s="27">
        <f t="shared" si="155"/>
        <v>64209.940898160916</v>
      </c>
      <c r="CF66" s="27">
        <f t="shared" si="155"/>
        <v>61232.723961970929</v>
      </c>
      <c r="CG66" s="27">
        <f t="shared" si="155"/>
        <v>54595.205348996322</v>
      </c>
      <c r="CH66" s="27">
        <f t="shared" si="156"/>
        <v>56621.989341583663</v>
      </c>
      <c r="CI66" s="27">
        <f t="shared" si="156"/>
        <v>50209.562687332218</v>
      </c>
      <c r="CJ66" s="27">
        <f t="shared" si="156"/>
        <v>48665.615819477767</v>
      </c>
      <c r="CK66" s="27">
        <f t="shared" si="156"/>
        <v>55184.952788547154</v>
      </c>
      <c r="CL66" s="27">
        <f t="shared" si="156"/>
        <v>48875.540301023109</v>
      </c>
      <c r="CM66" s="27">
        <f t="shared" si="156"/>
        <v>47124.76392432698</v>
      </c>
      <c r="CN66" s="27">
        <f t="shared" si="156"/>
        <v>48109.024449124619</v>
      </c>
      <c r="CO66" s="27">
        <f t="shared" si="156"/>
        <v>49382.543677607471</v>
      </c>
      <c r="CP66" s="27">
        <f t="shared" si="156"/>
        <v>53485.204086912934</v>
      </c>
      <c r="CQ66" s="27">
        <f t="shared" si="156"/>
        <v>53622.374769862065</v>
      </c>
      <c r="CR66" s="27">
        <f t="shared" si="156"/>
        <v>52298.398545187032</v>
      </c>
      <c r="CS66" s="27">
        <f t="shared" si="156"/>
        <v>40446.134911687237</v>
      </c>
      <c r="CT66" s="27">
        <f t="shared" si="156"/>
        <v>42001.260775544666</v>
      </c>
      <c r="CU66" s="27">
        <f t="shared" si="156"/>
        <v>50470.061077541373</v>
      </c>
      <c r="CV66" s="27">
        <f t="shared" si="156"/>
        <v>51321.116794378817</v>
      </c>
      <c r="CW66" s="27">
        <f t="shared" si="156"/>
        <v>42957.496990459498</v>
      </c>
      <c r="CX66" s="27">
        <f t="shared" si="156"/>
        <v>40202.032621452439</v>
      </c>
      <c r="CY66" s="27">
        <f t="shared" si="156"/>
        <v>35608.999543027567</v>
      </c>
      <c r="CZ66" s="27">
        <f t="shared" si="156"/>
        <v>33009.835960053693</v>
      </c>
      <c r="DA66" s="27">
        <f t="shared" si="156"/>
        <v>29124.612928779996</v>
      </c>
      <c r="DB66" s="27">
        <f t="shared" si="156"/>
        <v>32966.394040703453</v>
      </c>
      <c r="DC66" s="27">
        <f t="shared" si="156"/>
        <v>31564.774896475621</v>
      </c>
      <c r="DD66" s="27">
        <f t="shared" si="156"/>
        <v>34851.316964026781</v>
      </c>
      <c r="DE66" s="27">
        <f t="shared" si="156"/>
        <v>43026.56499092927</v>
      </c>
      <c r="DF66" s="27">
        <f t="shared" si="156"/>
        <v>48985.470036163497</v>
      </c>
      <c r="DG66" s="27">
        <f t="shared" si="156"/>
        <v>45521.608420337303</v>
      </c>
      <c r="DH66" s="27">
        <f t="shared" si="156"/>
        <v>44376.69243696826</v>
      </c>
      <c r="DI66" s="27">
        <f t="shared" si="156"/>
        <v>46417.059875094354</v>
      </c>
      <c r="DJ66" s="27">
        <f t="shared" si="156"/>
        <v>45787.8796324164</v>
      </c>
      <c r="DK66" s="27">
        <f t="shared" si="156"/>
        <v>51047.241743921535</v>
      </c>
      <c r="DL66" s="27">
        <f t="shared" si="156"/>
        <v>50510.091483291937</v>
      </c>
      <c r="DM66" s="27">
        <f t="shared" si="156"/>
        <v>53940.930969648529</v>
      </c>
      <c r="DN66" s="27">
        <f t="shared" si="156"/>
        <v>51330.124861565557</v>
      </c>
      <c r="DO66" s="27">
        <f t="shared" si="156"/>
        <v>63751.542173003822</v>
      </c>
      <c r="DP66" s="27">
        <f t="shared" si="156"/>
        <v>67273.376600062766</v>
      </c>
      <c r="DQ66" s="27">
        <f t="shared" si="156"/>
        <v>90100.61022898079</v>
      </c>
      <c r="DR66" s="27">
        <f t="shared" si="156"/>
        <v>96021.329568574482</v>
      </c>
      <c r="DS66" s="27">
        <f t="shared" si="156"/>
        <v>87224.947284241367</v>
      </c>
      <c r="DT66" s="27">
        <f t="shared" si="156"/>
        <v>89143.006098353144</v>
      </c>
      <c r="DU66" s="27">
        <f t="shared" si="156"/>
        <v>99361.983561387708</v>
      </c>
      <c r="DV66" s="27">
        <f t="shared" si="156"/>
        <v>115437.7617545237</v>
      </c>
      <c r="DW66" s="27">
        <f t="shared" si="156"/>
        <v>114833.19690420655</v>
      </c>
      <c r="DX66" s="27">
        <f t="shared" si="156"/>
        <v>109834.67248838063</v>
      </c>
      <c r="DY66" s="27">
        <f t="shared" si="156"/>
        <v>120872.1751720414</v>
      </c>
      <c r="DZ66" s="27">
        <f t="shared" si="156"/>
        <v>129182.68549529578</v>
      </c>
      <c r="EA66" s="27">
        <f t="shared" si="156"/>
        <v>145374.00993325104</v>
      </c>
      <c r="EB66" s="27">
        <f t="shared" si="156"/>
        <v>144076.74470735414</v>
      </c>
      <c r="EC66" s="27">
        <f t="shared" si="156"/>
        <v>164279.50767417712</v>
      </c>
      <c r="ED66" s="27">
        <f t="shared" si="156"/>
        <v>132660.15348932851</v>
      </c>
      <c r="EE66" s="27">
        <f t="shared" si="156"/>
        <v>136792.94958175955</v>
      </c>
      <c r="EF66" s="27">
        <f t="shared" si="156"/>
        <v>132789.55783808013</v>
      </c>
      <c r="EG66" s="27">
        <f t="shared" si="156"/>
        <v>112561.51090541887</v>
      </c>
      <c r="EH66" s="27">
        <f t="shared" si="156"/>
        <v>101317.10531447023</v>
      </c>
      <c r="EI66" s="27">
        <f t="shared" si="156"/>
        <v>105564.16804726858</v>
      </c>
      <c r="EJ66" s="27">
        <f t="shared" si="156"/>
        <v>104143.33143764618</v>
      </c>
      <c r="EK66" s="27">
        <f t="shared" si="156"/>
        <v>99528.91958685749</v>
      </c>
      <c r="EL66" s="27">
        <f t="shared" si="156"/>
        <v>97143.464213207335</v>
      </c>
      <c r="EM66" s="27">
        <f t="shared" si="150"/>
        <v>93441.050758936617</v>
      </c>
    </row>
    <row r="67" spans="2:143">
      <c r="B67" s="23">
        <f t="shared" si="129"/>
        <v>1</v>
      </c>
      <c r="C67" s="24">
        <f t="shared" si="122"/>
        <v>1.0000000000000002</v>
      </c>
      <c r="D67" s="24"/>
      <c r="E67" s="25">
        <v>1933</v>
      </c>
      <c r="F67" s="26">
        <v>0.20249448718237695</v>
      </c>
      <c r="G67" s="27"/>
      <c r="H67" s="25">
        <v>30</v>
      </c>
      <c r="J67" s="27">
        <f t="shared" si="130"/>
        <v>35484.913391862145</v>
      </c>
      <c r="K67" s="27">
        <f t="shared" si="131"/>
        <v>64396.792383495194</v>
      </c>
      <c r="L67" s="27">
        <f t="shared" si="132"/>
        <v>140184.38658783678</v>
      </c>
      <c r="M67" s="30"/>
      <c r="N67" s="27">
        <f t="shared" si="133"/>
        <v>87338.960518242297</v>
      </c>
      <c r="O67" s="27">
        <f t="shared" si="123"/>
        <v>87338.960518242311</v>
      </c>
      <c r="P67" s="30"/>
      <c r="Q67" s="27">
        <f t="shared" si="124"/>
        <v>35484.913391862145</v>
      </c>
      <c r="R67" s="27">
        <f t="shared" si="125"/>
        <v>51854.047126380166</v>
      </c>
      <c r="S67" s="27">
        <v>1000</v>
      </c>
      <c r="T67" s="27">
        <f t="shared" si="126"/>
        <v>52845.426069594469</v>
      </c>
      <c r="U67" s="27"/>
      <c r="V67" s="27">
        <f t="shared" si="155"/>
        <v>157695.50478591927</v>
      </c>
      <c r="W67" s="27">
        <f t="shared" si="155"/>
        <v>165350.85521558224</v>
      </c>
      <c r="X67" s="27">
        <f t="shared" si="155"/>
        <v>168097.90668829947</v>
      </c>
      <c r="Y67" s="27">
        <f t="shared" si="155"/>
        <v>147914.93741714893</v>
      </c>
      <c r="Z67" s="27">
        <f t="shared" si="155"/>
        <v>128383.51583542781</v>
      </c>
      <c r="AA67" s="27">
        <f t="shared" si="155"/>
        <v>124106.15297956942</v>
      </c>
      <c r="AB67" s="27">
        <f t="shared" si="155"/>
        <v>139407.67023915207</v>
      </c>
      <c r="AC67" s="27">
        <f t="shared" si="155"/>
        <v>110564.31728557132</v>
      </c>
      <c r="AD67" s="27">
        <f t="shared" si="155"/>
        <v>86247.327062042124</v>
      </c>
      <c r="AE67" s="27">
        <f t="shared" si="155"/>
        <v>97278.33141508355</v>
      </c>
      <c r="AF67" s="27">
        <f t="shared" si="155"/>
        <v>78286.384205249502</v>
      </c>
      <c r="AG67" s="27">
        <f t="shared" si="155"/>
        <v>89013.612103388485</v>
      </c>
      <c r="AH67" s="27">
        <f t="shared" si="155"/>
        <v>88350.261212063604</v>
      </c>
      <c r="AI67" s="27">
        <f t="shared" si="155"/>
        <v>77893.567288885824</v>
      </c>
      <c r="AJ67" s="27">
        <f t="shared" si="155"/>
        <v>71390.158073054059</v>
      </c>
      <c r="AK67" s="27">
        <f t="shared" si="155"/>
        <v>60338.231763282296</v>
      </c>
      <c r="AL67" s="27">
        <f t="shared" si="155"/>
        <v>63656.133978182013</v>
      </c>
      <c r="AM67" s="27">
        <f t="shared" si="155"/>
        <v>61221.849855939588</v>
      </c>
      <c r="AN67" s="27">
        <f t="shared" si="155"/>
        <v>44103.567072326397</v>
      </c>
      <c r="AO67" s="27">
        <f t="shared" si="155"/>
        <v>37270.861178539359</v>
      </c>
      <c r="AP67" s="27">
        <f t="shared" si="155"/>
        <v>35454.834915511346</v>
      </c>
      <c r="AQ67" s="27">
        <f t="shared" si="155"/>
        <v>30319.003992062051</v>
      </c>
      <c r="AR67" s="27">
        <f t="shared" si="155"/>
        <v>39326.834624468735</v>
      </c>
      <c r="AS67" s="27">
        <f t="shared" si="155"/>
        <v>40232.503504025262</v>
      </c>
      <c r="AT67" s="27">
        <f t="shared" si="155"/>
        <v>37939.365602063197</v>
      </c>
      <c r="AU67" s="27">
        <f t="shared" si="155"/>
        <v>42196.352323491883</v>
      </c>
      <c r="AV67" s="27">
        <f t="shared" si="155"/>
        <v>42641.734296621878</v>
      </c>
      <c r="AW67" s="27">
        <f t="shared" si="155"/>
        <v>44353.952040041622</v>
      </c>
      <c r="AX67" s="27">
        <f t="shared" si="155"/>
        <v>46077.764265291808</v>
      </c>
      <c r="AY67" s="27">
        <f t="shared" si="155"/>
        <v>62100.803120430959</v>
      </c>
      <c r="AZ67" s="27">
        <f t="shared" si="155"/>
        <v>55670.374894300294</v>
      </c>
      <c r="BA67" s="27">
        <f t="shared" si="155"/>
        <v>53158.752681475991</v>
      </c>
      <c r="BB67" s="27">
        <f t="shared" si="155"/>
        <v>52741.78739709581</v>
      </c>
      <c r="BC67" s="27">
        <f t="shared" si="155"/>
        <v>59755.656732140917</v>
      </c>
      <c r="BD67" s="27">
        <f t="shared" si="155"/>
        <v>65018.477585662768</v>
      </c>
      <c r="BE67" s="27">
        <f t="shared" si="155"/>
        <v>57973.328118757701</v>
      </c>
      <c r="BF67" s="27">
        <f t="shared" si="155"/>
        <v>71843.165561376096</v>
      </c>
      <c r="BG67" s="27">
        <f t="shared" si="155"/>
        <v>83692.657597507292</v>
      </c>
      <c r="BH67" s="27">
        <f t="shared" si="155"/>
        <v>66947.749825500519</v>
      </c>
      <c r="BI67" s="27">
        <f t="shared" si="155"/>
        <v>76160.802991321631</v>
      </c>
      <c r="BJ67" s="27">
        <f t="shared" si="155"/>
        <v>73260.609680450914</v>
      </c>
      <c r="BK67" s="27">
        <f t="shared" si="155"/>
        <v>68798.621295870209</v>
      </c>
      <c r="BL67" s="27">
        <f t="shared" si="155"/>
        <v>61381.018484316577</v>
      </c>
      <c r="BM67" s="27">
        <f t="shared" si="155"/>
        <v>61764.25032811959</v>
      </c>
      <c r="BN67" s="27">
        <f t="shared" si="155"/>
        <v>66263.833678521827</v>
      </c>
      <c r="BO67" s="27">
        <f t="shared" si="155"/>
        <v>63448.057841964852</v>
      </c>
      <c r="BP67" s="27">
        <f t="shared" si="155"/>
        <v>77621.151995243345</v>
      </c>
      <c r="BQ67" s="27">
        <f t="shared" si="155"/>
        <v>80529.978834395239</v>
      </c>
      <c r="BR67" s="27">
        <f t="shared" si="155"/>
        <v>79537.348194113889</v>
      </c>
      <c r="BS67" s="27">
        <f t="shared" si="155"/>
        <v>90294.112818765585</v>
      </c>
      <c r="BT67" s="27">
        <f t="shared" si="155"/>
        <v>99884.874511262911</v>
      </c>
      <c r="BU67" s="27">
        <f t="shared" si="155"/>
        <v>83096.53167002082</v>
      </c>
      <c r="BV67" s="27">
        <f t="shared" si="155"/>
        <v>76373.580228342762</v>
      </c>
      <c r="BW67" s="27">
        <f t="shared" si="155"/>
        <v>78145.204285121348</v>
      </c>
      <c r="BX67" s="27">
        <f t="shared" si="155"/>
        <v>71640.109908315775</v>
      </c>
      <c r="BY67" s="27">
        <f t="shared" si="155"/>
        <v>77763.524068240207</v>
      </c>
      <c r="BZ67" s="27">
        <f t="shared" si="155"/>
        <v>77148.841669177709</v>
      </c>
      <c r="CA67" s="27">
        <f t="shared" si="155"/>
        <v>65133.619771157784</v>
      </c>
      <c r="CB67" s="27">
        <f t="shared" si="155"/>
        <v>54207.683542131039</v>
      </c>
      <c r="CC67" s="27">
        <f t="shared" si="155"/>
        <v>59050.686107433117</v>
      </c>
      <c r="CD67" s="27">
        <f t="shared" si="155"/>
        <v>58905.711928250974</v>
      </c>
      <c r="CE67" s="27">
        <f t="shared" si="155"/>
        <v>67436.97230975503</v>
      </c>
      <c r="CF67" s="27">
        <f t="shared" si="155"/>
        <v>63775.107181327621</v>
      </c>
      <c r="CG67" s="27">
        <f t="shared" ref="CG67" si="157">$C67*CG35</f>
        <v>53959.645347611164</v>
      </c>
      <c r="CH67" s="27">
        <f t="shared" si="156"/>
        <v>58568.3641379455</v>
      </c>
      <c r="CI67" s="27">
        <f t="shared" si="156"/>
        <v>52298.495359820314</v>
      </c>
      <c r="CJ67" s="27">
        <f t="shared" si="156"/>
        <v>48546.026513837496</v>
      </c>
      <c r="CK67" s="27">
        <f t="shared" si="156"/>
        <v>52418.387123706576</v>
      </c>
      <c r="CL67" s="27">
        <f t="shared" si="156"/>
        <v>47704.880465582122</v>
      </c>
      <c r="CM67" s="27">
        <f t="shared" si="156"/>
        <v>45990.934525199787</v>
      </c>
      <c r="CN67" s="27">
        <f t="shared" si="156"/>
        <v>41064.089494742271</v>
      </c>
      <c r="CO67" s="27">
        <f t="shared" si="156"/>
        <v>52672.039534033676</v>
      </c>
      <c r="CP67" s="27">
        <f t="shared" si="156"/>
        <v>55570.179271578236</v>
      </c>
      <c r="CQ67" s="27">
        <f t="shared" si="156"/>
        <v>54199.976653743863</v>
      </c>
      <c r="CR67" s="27">
        <f t="shared" si="156"/>
        <v>44709.096494198115</v>
      </c>
      <c r="CS67" s="27">
        <f t="shared" si="156"/>
        <v>33465.33607756476</v>
      </c>
      <c r="CT67" s="27">
        <f t="shared" si="156"/>
        <v>45078.14191175162</v>
      </c>
      <c r="CU67" s="27">
        <f t="shared" si="156"/>
        <v>52028.145715307794</v>
      </c>
      <c r="CV67" s="27">
        <f t="shared" si="156"/>
        <v>45867.989358526291</v>
      </c>
      <c r="CW67" s="27">
        <f t="shared" si="156"/>
        <v>40561.041365162819</v>
      </c>
      <c r="CX67" s="27">
        <f t="shared" si="156"/>
        <v>36056.404442527259</v>
      </c>
      <c r="CY67" s="27">
        <f t="shared" si="156"/>
        <v>33891.643433160971</v>
      </c>
      <c r="CZ67" s="27">
        <f t="shared" si="156"/>
        <v>29369.122438641683</v>
      </c>
      <c r="DA67" s="27">
        <f t="shared" si="156"/>
        <v>37817.14902419343</v>
      </c>
      <c r="DB67" s="27">
        <f t="shared" si="156"/>
        <v>33702.192216871095</v>
      </c>
      <c r="DC67" s="27">
        <f t="shared" si="156"/>
        <v>33326.796497638534</v>
      </c>
      <c r="DD67" s="27">
        <f t="shared" si="156"/>
        <v>41332.827170437551</v>
      </c>
      <c r="DE67" s="27">
        <f t="shared" si="156"/>
        <v>52226.991027165168</v>
      </c>
      <c r="DF67" s="27">
        <f t="shared" si="156"/>
        <v>44571.572350778944</v>
      </c>
      <c r="DG67" s="27">
        <f t="shared" si="156"/>
        <v>46606.954269226873</v>
      </c>
      <c r="DH67" s="27">
        <f t="shared" si="156"/>
        <v>48344.296595636239</v>
      </c>
      <c r="DI67" s="27">
        <f t="shared" si="156"/>
        <v>45254.848486978342</v>
      </c>
      <c r="DJ67" s="27">
        <f t="shared" si="156"/>
        <v>52801.985190937587</v>
      </c>
      <c r="DK67" s="27">
        <f t="shared" si="156"/>
        <v>52611.527439762249</v>
      </c>
      <c r="DL67" s="27">
        <f t="shared" si="156"/>
        <v>53808.378275685362</v>
      </c>
      <c r="DM67" s="27">
        <f t="shared" si="156"/>
        <v>48756.811778230665</v>
      </c>
      <c r="DN67" s="27">
        <f t="shared" si="156"/>
        <v>62224.574503496646</v>
      </c>
      <c r="DO67" s="27">
        <f t="shared" si="156"/>
        <v>65654.768339442235</v>
      </c>
      <c r="DP67" s="27">
        <f t="shared" si="156"/>
        <v>76906.558890762943</v>
      </c>
      <c r="DQ67" s="27">
        <f t="shared" si="156"/>
        <v>102417.55265109647</v>
      </c>
      <c r="DR67" s="27">
        <f t="shared" si="156"/>
        <v>90625.174574687146</v>
      </c>
      <c r="DS67" s="27">
        <f t="shared" si="156"/>
        <v>90103.224075984181</v>
      </c>
      <c r="DT67" s="27">
        <f t="shared" si="156"/>
        <v>84943.031421176085</v>
      </c>
      <c r="DU67" s="27">
        <f t="shared" si="156"/>
        <v>95513.786461724303</v>
      </c>
      <c r="DV67" s="27">
        <f t="shared" si="156"/>
        <v>123245.51812601656</v>
      </c>
      <c r="DW67" s="27">
        <f t="shared" si="156"/>
        <v>113225.4295480031</v>
      </c>
      <c r="DX67" s="27">
        <f t="shared" si="156"/>
        <v>108028.89708628425</v>
      </c>
      <c r="DY67" s="27">
        <f t="shared" si="156"/>
        <v>121976.01390046596</v>
      </c>
      <c r="DZ67" s="27">
        <f t="shared" si="156"/>
        <v>130383.06164619754</v>
      </c>
      <c r="EA67" s="27">
        <f t="shared" si="156"/>
        <v>137128.19010070516</v>
      </c>
      <c r="EB67" s="27">
        <f t="shared" si="156"/>
        <v>146160.82857489109</v>
      </c>
      <c r="EC67" s="27">
        <f t="shared" si="156"/>
        <v>172253.92166914747</v>
      </c>
      <c r="ED67" s="27">
        <f t="shared" si="156"/>
        <v>139846.11950657988</v>
      </c>
      <c r="EE67" s="27">
        <f t="shared" si="156"/>
        <v>140202.19011842925</v>
      </c>
      <c r="EF67" s="27">
        <f t="shared" si="156"/>
        <v>133495.25589231696</v>
      </c>
      <c r="EG67" s="27">
        <f t="shared" si="156"/>
        <v>122981.87297249307</v>
      </c>
      <c r="EH67" s="27">
        <f t="shared" si="156"/>
        <v>96052.175273505258</v>
      </c>
      <c r="EI67" s="27">
        <f t="shared" si="156"/>
        <v>106626.36172562881</v>
      </c>
      <c r="EJ67" s="27">
        <f t="shared" si="156"/>
        <v>108427.54031713028</v>
      </c>
      <c r="EK67" s="27">
        <f t="shared" si="156"/>
        <v>94711.142116688599</v>
      </c>
      <c r="EL67" s="27">
        <f t="shared" si="156"/>
        <v>107755.00018799708</v>
      </c>
      <c r="EM67" s="27">
        <f>$C67*EM35</f>
        <v>99369.284780612667</v>
      </c>
    </row>
    <row r="68" spans="2:143">
      <c r="E68" s="25">
        <v>1934</v>
      </c>
      <c r="F68" s="26">
        <v>-1.8996936474784187E-2</v>
      </c>
      <c r="G68" s="27"/>
    </row>
    <row r="69" spans="2:143">
      <c r="E69" s="25">
        <v>1935</v>
      </c>
      <c r="F69" s="26">
        <v>0.20077892213390591</v>
      </c>
      <c r="G69" s="27"/>
      <c r="Q69" s="33">
        <f>MIN(Q38:Q67)</f>
        <v>28415.992036135151</v>
      </c>
    </row>
    <row r="70" spans="2:143">
      <c r="E70" s="25">
        <v>1936</v>
      </c>
      <c r="F70" s="26">
        <v>0.10625022402022111</v>
      </c>
      <c r="G70" s="27"/>
    </row>
    <row r="71" spans="2:143">
      <c r="E71" s="25">
        <v>1937</v>
      </c>
      <c r="F71" s="26">
        <v>-9.4435447489329721E-2</v>
      </c>
      <c r="G71" s="27"/>
    </row>
    <row r="72" spans="2:143">
      <c r="E72" s="25">
        <v>1938</v>
      </c>
      <c r="F72" s="26">
        <v>0.10402392050166064</v>
      </c>
      <c r="G72" s="27"/>
    </row>
    <row r="73" spans="2:143">
      <c r="E73" s="25">
        <v>1939</v>
      </c>
      <c r="F73" s="26">
        <v>4.2077514795252166E-2</v>
      </c>
      <c r="G73" s="27"/>
    </row>
    <row r="74" spans="2:143">
      <c r="E74" s="25">
        <v>1940</v>
      </c>
      <c r="F74" s="26">
        <v>-1.591619494340869E-2</v>
      </c>
      <c r="G74" s="27"/>
    </row>
    <row r="75" spans="2:143">
      <c r="E75" s="25">
        <v>1941</v>
      </c>
      <c r="F75" s="26">
        <v>-0.14399728540395537</v>
      </c>
      <c r="G75" s="27"/>
    </row>
    <row r="76" spans="2:143">
      <c r="E76" s="25">
        <v>1942</v>
      </c>
      <c r="F76" s="26">
        <v>1.3754694993456752E-2</v>
      </c>
      <c r="G76" s="27"/>
    </row>
    <row r="77" spans="2:143">
      <c r="E77" s="25">
        <v>1943</v>
      </c>
      <c r="F77" s="26">
        <v>6.6797906893225401E-2</v>
      </c>
      <c r="G77" s="27"/>
    </row>
    <row r="78" spans="2:143">
      <c r="E78" s="25">
        <v>1944</v>
      </c>
      <c r="F78" s="26">
        <v>6.6834642737924319E-2</v>
      </c>
      <c r="G78" s="27"/>
    </row>
    <row r="79" spans="2:143">
      <c r="E79" s="25">
        <v>1945</v>
      </c>
      <c r="F79" s="26">
        <v>0.13790306719580073</v>
      </c>
      <c r="G79" s="27"/>
    </row>
    <row r="80" spans="2:143">
      <c r="E80" s="25">
        <v>1946</v>
      </c>
      <c r="F80" s="26">
        <v>-0.17980094524626322</v>
      </c>
      <c r="G80" s="27"/>
    </row>
    <row r="81" spans="5:7">
      <c r="E81" s="25">
        <v>1947</v>
      </c>
      <c r="F81" s="26">
        <v>-8.057019763886053E-2</v>
      </c>
      <c r="G81" s="27"/>
    </row>
    <row r="82" spans="5:7">
      <c r="E82" s="25">
        <v>1948</v>
      </c>
      <c r="F82" s="26">
        <v>4.3586975309743689E-2</v>
      </c>
      <c r="G82" s="27"/>
    </row>
    <row r="83" spans="5:7">
      <c r="E83" s="25">
        <v>1949</v>
      </c>
      <c r="F83" s="26">
        <v>9.9150433311571723E-2</v>
      </c>
      <c r="G83" s="27"/>
    </row>
    <row r="84" spans="5:7">
      <c r="E84" s="25">
        <v>1950</v>
      </c>
      <c r="F84" s="26">
        <v>3.8598008791538456E-2</v>
      </c>
      <c r="G84" s="27"/>
    </row>
    <row r="85" spans="5:7">
      <c r="E85" s="25">
        <v>1951</v>
      </c>
      <c r="F85" s="26">
        <v>4.2339138286541927E-2</v>
      </c>
      <c r="G85" s="27"/>
    </row>
    <row r="86" spans="5:7">
      <c r="E86" s="25">
        <v>1952</v>
      </c>
      <c r="F86" s="26">
        <v>5.6904296066675228E-2</v>
      </c>
      <c r="G86" s="27"/>
    </row>
    <row r="87" spans="5:7">
      <c r="E87" s="25">
        <v>1953</v>
      </c>
      <c r="F87" s="26">
        <v>3.8047455705698847E-2</v>
      </c>
      <c r="G87" s="27"/>
    </row>
    <row r="88" spans="5:7">
      <c r="E88" s="25">
        <v>1954</v>
      </c>
      <c r="F88" s="26">
        <v>0.1808744886819339</v>
      </c>
      <c r="G88" s="27"/>
    </row>
    <row r="89" spans="5:7">
      <c r="E89" s="25">
        <v>1955</v>
      </c>
      <c r="F89" s="26">
        <v>9.9111761953962471E-2</v>
      </c>
      <c r="G89" s="27"/>
    </row>
    <row r="90" spans="5:7">
      <c r="E90" s="25">
        <v>1956</v>
      </c>
      <c r="F90" s="26">
        <v>-1.5624544579321937E-2</v>
      </c>
      <c r="G90" s="27"/>
    </row>
    <row r="91" spans="5:7">
      <c r="E91" s="25">
        <v>1957</v>
      </c>
      <c r="F91" s="26">
        <v>-1.1117168223207442E-2</v>
      </c>
      <c r="G91" s="27"/>
    </row>
    <row r="92" spans="5:7">
      <c r="E92" s="25">
        <v>1958</v>
      </c>
      <c r="F92" s="26">
        <v>9.7524254101232E-2</v>
      </c>
      <c r="G92" s="27"/>
    </row>
    <row r="93" spans="5:7">
      <c r="E93" s="25">
        <v>1959</v>
      </c>
      <c r="F93" s="26">
        <v>7.9216109015402929E-3</v>
      </c>
      <c r="G93" s="27"/>
    </row>
    <row r="94" spans="5:7">
      <c r="E94" s="25">
        <v>1960</v>
      </c>
      <c r="F94" s="26">
        <v>8.1140643732054055E-2</v>
      </c>
      <c r="G94" s="27"/>
    </row>
    <row r="95" spans="5:7">
      <c r="E95" s="25">
        <v>1961</v>
      </c>
      <c r="F95" s="26">
        <v>7.2146218736415482E-2</v>
      </c>
      <c r="G95" s="27"/>
    </row>
    <row r="96" spans="5:7">
      <c r="E96" s="25">
        <v>1962</v>
      </c>
      <c r="F96" s="26">
        <v>1.7421670124863849E-2</v>
      </c>
      <c r="G96" s="27"/>
    </row>
    <row r="97" spans="5:7">
      <c r="E97" s="25">
        <v>1963</v>
      </c>
      <c r="F97" s="26">
        <v>6.4790998436919517E-2</v>
      </c>
      <c r="G97" s="27"/>
    </row>
    <row r="98" spans="5:7">
      <c r="E98" s="25">
        <v>1964</v>
      </c>
      <c r="F98" s="26">
        <v>7.2232967604837148E-2</v>
      </c>
      <c r="G98" s="27"/>
    </row>
    <row r="99" spans="5:7">
      <c r="E99" s="25">
        <v>1965</v>
      </c>
      <c r="F99" s="26">
        <v>2.68756746582028E-2</v>
      </c>
      <c r="G99" s="27"/>
    </row>
    <row r="100" spans="5:7">
      <c r="E100" s="25">
        <v>1966</v>
      </c>
      <c r="F100" s="26">
        <v>-2.2201471721272271E-2</v>
      </c>
      <c r="G100" s="27"/>
    </row>
    <row r="101" spans="5:7">
      <c r="E101" s="25">
        <v>1967</v>
      </c>
      <c r="F101" s="26">
        <v>4.7491357256188166E-3</v>
      </c>
      <c r="G101" s="27"/>
    </row>
    <row r="102" spans="5:7">
      <c r="E102" s="25">
        <v>1968</v>
      </c>
      <c r="F102" s="26">
        <v>4.6376447313154802E-3</v>
      </c>
      <c r="G102" s="27"/>
    </row>
    <row r="103" spans="5:7">
      <c r="E103" s="25">
        <v>1969</v>
      </c>
      <c r="F103" s="26">
        <v>-0.12133758841042361</v>
      </c>
      <c r="G103" s="27"/>
    </row>
    <row r="104" spans="5:7">
      <c r="E104" s="25">
        <v>1970</v>
      </c>
      <c r="F104" s="26">
        <v>9.7976586823284029E-2</v>
      </c>
      <c r="G104" s="27"/>
    </row>
    <row r="105" spans="5:7">
      <c r="E105" s="25">
        <v>1971</v>
      </c>
      <c r="F105" s="26">
        <v>6.9533867238809499E-2</v>
      </c>
      <c r="G105" s="27"/>
    </row>
    <row r="106" spans="5:7">
      <c r="E106" s="25">
        <v>1972</v>
      </c>
      <c r="F106" s="26">
        <v>4.0493703741717367E-2</v>
      </c>
      <c r="G106" s="27"/>
    </row>
    <row r="107" spans="5:7">
      <c r="E107" s="25">
        <v>1973</v>
      </c>
      <c r="F107" s="26">
        <v>-0.11997724112988935</v>
      </c>
      <c r="G107" s="27"/>
    </row>
    <row r="108" spans="5:7">
      <c r="E108" s="25">
        <v>1974</v>
      </c>
      <c r="F108" s="26">
        <v>-0.14826485987385379</v>
      </c>
      <c r="G108" s="27"/>
    </row>
    <row r="109" spans="5:7">
      <c r="E109" s="25">
        <v>1975</v>
      </c>
      <c r="F109" s="26">
        <v>0.1048163180067482</v>
      </c>
      <c r="G109" s="27"/>
    </row>
    <row r="110" spans="5:7">
      <c r="E110" s="25">
        <v>1976</v>
      </c>
      <c r="F110" s="26">
        <v>6.1184549839916724E-2</v>
      </c>
      <c r="G110" s="27"/>
    </row>
    <row r="111" spans="5:7">
      <c r="E111" s="25">
        <v>1977</v>
      </c>
      <c r="F111" s="26">
        <v>-7.9974202038102349E-2</v>
      </c>
      <c r="G111" s="27"/>
    </row>
    <row r="112" spans="5:7">
      <c r="E112" s="25">
        <v>1978</v>
      </c>
      <c r="F112" s="26">
        <v>-2.8021790019885827E-2</v>
      </c>
      <c r="G112" s="27"/>
    </row>
    <row r="113" spans="5:7">
      <c r="E113" s="25">
        <v>1979</v>
      </c>
      <c r="F113" s="26">
        <v>-7.6746833961843841E-2</v>
      </c>
      <c r="G113" s="27"/>
    </row>
    <row r="114" spans="5:7">
      <c r="E114" s="25">
        <v>1980</v>
      </c>
      <c r="F114" s="26">
        <v>-2.0241009678456365E-2</v>
      </c>
      <c r="G114" s="27"/>
    </row>
    <row r="115" spans="5:7">
      <c r="E115" s="25">
        <v>1981</v>
      </c>
      <c r="F115" s="26">
        <v>-8.4129639852830174E-2</v>
      </c>
      <c r="G115" s="27"/>
    </row>
    <row r="116" spans="5:7">
      <c r="E116" s="25">
        <v>1982</v>
      </c>
      <c r="F116" s="26">
        <v>0.3366417538903767</v>
      </c>
      <c r="G116" s="27"/>
    </row>
    <row r="117" spans="5:7">
      <c r="E117" s="25">
        <v>1983</v>
      </c>
      <c r="F117" s="26">
        <v>5.2381261636015454E-2</v>
      </c>
      <c r="G117" s="27"/>
    </row>
    <row r="118" spans="5:7">
      <c r="E118" s="25">
        <v>1984</v>
      </c>
      <c r="F118" s="26">
        <v>8.686917999547708E-2</v>
      </c>
      <c r="G118" s="27"/>
    </row>
    <row r="119" spans="5:7">
      <c r="E119" s="25">
        <v>1985</v>
      </c>
      <c r="F119" s="26">
        <v>0.22085003197371966</v>
      </c>
      <c r="G119" s="27"/>
    </row>
    <row r="120" spans="5:7">
      <c r="E120" s="25">
        <v>1986</v>
      </c>
      <c r="F120" s="26">
        <v>0.24952436883057483</v>
      </c>
      <c r="G120" s="27"/>
    </row>
    <row r="121" spans="5:7">
      <c r="E121" s="25">
        <v>1987</v>
      </c>
      <c r="F121" s="26">
        <v>-6.3350563830806478E-2</v>
      </c>
      <c r="G121" s="27"/>
    </row>
    <row r="122" spans="5:7">
      <c r="E122" s="25">
        <v>1988</v>
      </c>
      <c r="F122" s="26">
        <v>5.3948827664199672E-2</v>
      </c>
      <c r="G122" s="27"/>
    </row>
    <row r="123" spans="5:7">
      <c r="E123" s="25">
        <v>1989</v>
      </c>
      <c r="F123" s="26">
        <v>0.12144174108132616</v>
      </c>
      <c r="G123" s="27"/>
    </row>
    <row r="124" spans="5:7">
      <c r="E124" s="25">
        <v>1990</v>
      </c>
      <c r="F124" s="26">
        <v>3.6305852298374151E-3</v>
      </c>
      <c r="G124" s="27"/>
    </row>
    <row r="125" spans="5:7">
      <c r="E125" s="25">
        <v>1991</v>
      </c>
      <c r="F125" s="26">
        <v>0.18709675879988932</v>
      </c>
      <c r="G125" s="27"/>
    </row>
    <row r="126" spans="5:7">
      <c r="E126" s="25">
        <v>1992</v>
      </c>
      <c r="F126" s="26">
        <v>6.0950277329545888E-2</v>
      </c>
      <c r="G126" s="27"/>
    </row>
    <row r="127" spans="5:7">
      <c r="E127" s="25">
        <v>1993</v>
      </c>
      <c r="F127" s="26">
        <v>9.6625016002433617E-2</v>
      </c>
      <c r="G127" s="27"/>
    </row>
    <row r="128" spans="5:7">
      <c r="E128" s="25">
        <v>1994</v>
      </c>
      <c r="F128" s="26">
        <v>-6.9528099649534575E-2</v>
      </c>
      <c r="G128" s="27"/>
    </row>
    <row r="129" spans="5:7">
      <c r="E129" s="25">
        <v>1995</v>
      </c>
      <c r="F129" s="26">
        <v>0.2478891698052903</v>
      </c>
      <c r="G129" s="27"/>
    </row>
    <row r="130" spans="5:7">
      <c r="E130" s="25">
        <v>1996</v>
      </c>
      <c r="F130" s="26">
        <v>6.0136967937215804E-2</v>
      </c>
      <c r="G130" s="27"/>
    </row>
    <row r="131" spans="5:7">
      <c r="E131" s="25">
        <v>1997</v>
      </c>
      <c r="F131" s="26">
        <v>0.17681055226555742</v>
      </c>
      <c r="G131" s="27"/>
    </row>
    <row r="132" spans="5:7">
      <c r="E132" s="25">
        <v>1998</v>
      </c>
      <c r="F132" s="26">
        <v>0.17012716599810479</v>
      </c>
      <c r="G132" s="27"/>
    </row>
    <row r="133" spans="5:7">
      <c r="E133" s="25">
        <v>1999</v>
      </c>
      <c r="F133" s="26">
        <v>-2.8444663203792707E-2</v>
      </c>
      <c r="G133" s="27"/>
    </row>
    <row r="134" spans="5:7">
      <c r="E134" s="25">
        <v>2000</v>
      </c>
      <c r="F134" s="26">
        <v>6.3373948231702809E-2</v>
      </c>
      <c r="G134" s="27"/>
    </row>
    <row r="135" spans="5:7">
      <c r="E135" s="25">
        <v>2001</v>
      </c>
      <c r="F135" s="26">
        <v>-1.9095151401738238E-2</v>
      </c>
      <c r="G135" s="27"/>
    </row>
    <row r="136" spans="5:7">
      <c r="E136" s="25">
        <v>2002</v>
      </c>
      <c r="F136" s="26">
        <v>-1.0462606927603257E-2</v>
      </c>
      <c r="G136" s="27"/>
    </row>
    <row r="137" spans="5:7">
      <c r="E137" s="25">
        <v>2003</v>
      </c>
      <c r="F137" s="26">
        <v>9.9030229453298244E-2</v>
      </c>
      <c r="G137" s="27"/>
    </row>
    <row r="138" spans="5:7">
      <c r="E138" s="25">
        <v>2004</v>
      </c>
      <c r="F138" s="26">
        <v>1.4992707889396373E-2</v>
      </c>
      <c r="G138" s="27"/>
    </row>
    <row r="139" spans="5:7">
      <c r="E139" s="25">
        <v>2005</v>
      </c>
      <c r="F139" s="26">
        <v>1.2481003444628141E-2</v>
      </c>
      <c r="G139" s="27"/>
    </row>
    <row r="140" spans="5:7">
      <c r="E140" s="25">
        <v>2006</v>
      </c>
      <c r="F140" s="26">
        <v>3.8806120841492417E-2</v>
      </c>
      <c r="G140" s="27"/>
    </row>
    <row r="141" spans="5:7">
      <c r="E141" s="25">
        <v>2007</v>
      </c>
      <c r="F141" s="26">
        <v>3.8970620682939688E-2</v>
      </c>
      <c r="G141" s="27"/>
    </row>
    <row r="142" spans="5:7">
      <c r="E142" s="25">
        <v>2008</v>
      </c>
      <c r="F142" s="26">
        <v>-2.8984025493233909E-2</v>
      </c>
      <c r="G142" s="27"/>
    </row>
    <row r="143" spans="5:7">
      <c r="E143" s="25">
        <v>2009</v>
      </c>
      <c r="F143" s="26">
        <v>4.4295747824932542E-2</v>
      </c>
      <c r="G143" s="27"/>
    </row>
    <row r="144" spans="5:7">
      <c r="E144" s="25">
        <v>2010</v>
      </c>
      <c r="F144" s="26">
        <v>7.9374431673045115E-2</v>
      </c>
      <c r="G144" s="27"/>
    </row>
    <row r="145" spans="5:7">
      <c r="E145" s="25">
        <v>2011</v>
      </c>
      <c r="F145" s="26">
        <v>8.5166367422787215E-2</v>
      </c>
      <c r="G145" s="27"/>
    </row>
    <row r="146" spans="5:7">
      <c r="E146" s="25">
        <v>2012</v>
      </c>
      <c r="F146" s="26">
        <v>5.5060792831101456E-2</v>
      </c>
      <c r="G146" s="27"/>
    </row>
    <row r="147" spans="5:7">
      <c r="E147" s="25">
        <v>2013</v>
      </c>
      <c r="F147" s="26">
        <v>3.4875982910176323E-2</v>
      </c>
      <c r="G147" s="27"/>
    </row>
    <row r="148" spans="5:7">
      <c r="E148" s="25">
        <v>2014</v>
      </c>
      <c r="F148" s="26">
        <v>0.12470231655099075</v>
      </c>
      <c r="G148" s="27"/>
    </row>
    <row r="149" spans="5:7">
      <c r="E149" s="25">
        <v>2015</v>
      </c>
      <c r="F149" s="26">
        <v>-2.4087609152979278E-2</v>
      </c>
      <c r="G149" s="27"/>
    </row>
    <row r="150" spans="5:7">
      <c r="E150" s="25">
        <v>2016</v>
      </c>
      <c r="F150" s="26">
        <v>3.9763246451232415E-2</v>
      </c>
      <c r="G150" s="27"/>
    </row>
    <row r="151" spans="5:7">
      <c r="E151" s="25">
        <v>2017</v>
      </c>
      <c r="F151" s="26">
        <v>7.1752586830359039E-2</v>
      </c>
      <c r="G151" s="27"/>
    </row>
    <row r="152" spans="5:7">
      <c r="E152" s="25">
        <v>2018</v>
      </c>
      <c r="F152" s="26">
        <v>-2.042389042039577E-2</v>
      </c>
      <c r="G152" s="27"/>
    </row>
    <row r="153" spans="5:7">
      <c r="E153" s="25">
        <v>2019</v>
      </c>
      <c r="F153" s="26">
        <v>0.14185312818717369</v>
      </c>
      <c r="G153" s="27"/>
    </row>
    <row r="154" spans="5:7">
      <c r="E154" s="25">
        <v>2020</v>
      </c>
      <c r="F154" s="26">
        <v>9.4714451130112787E-2</v>
      </c>
      <c r="G154" s="27"/>
    </row>
    <row r="155" spans="5:7">
      <c r="E155" s="25">
        <v>2021</v>
      </c>
    </row>
    <row r="156" spans="5:7">
      <c r="F156" s="29"/>
    </row>
  </sheetData>
  <mergeCells count="1">
    <mergeCell ref="N36:O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Data</vt:lpstr>
      <vt:lpstr>ABW range</vt:lpstr>
      <vt:lpstr>Chart</vt:lpstr>
      <vt:lpstr>c_ABW range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Mathew</dc:creator>
  <cp:lastModifiedBy>Benjamin Mathew</cp:lastModifiedBy>
  <dcterms:created xsi:type="dcterms:W3CDTF">2021-05-10T22:21:24Z</dcterms:created>
  <dcterms:modified xsi:type="dcterms:W3CDTF">2024-06-05T15:59:47Z</dcterms:modified>
</cp:coreProperties>
</file>