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drawings/drawing8.xml" ContentType="application/vnd.openxmlformats-officedocument.drawing+xml"/>
  <Override PartName="/xl/comments2.xml" ContentType="application/vnd.openxmlformats-officedocument.spreadsheetml.comment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\Reportes\CFE\"/>
    </mc:Choice>
  </mc:AlternateContent>
  <xr:revisionPtr revIDLastSave="0" documentId="13_ncr:1_{C5A9F481-2CA2-4475-A2A4-371285244FC7}" xr6:coauthVersionLast="36" xr6:coauthVersionMax="41" xr10:uidLastSave="{00000000-0000-0000-0000-000000000000}"/>
  <bookViews>
    <workbookView xWindow="-120" yWindow="-120" windowWidth="20640" windowHeight="11160" tabRatio="845" firstSheet="2" activeTab="10" xr2:uid="{00000000-000D-0000-FFFF-FFFF00000000}"/>
  </bookViews>
  <sheets>
    <sheet name="N_Campos Generales" sheetId="1" r:id="rId1"/>
    <sheet name="N_Campos Especificos" sheetId="2" r:id="rId2"/>
    <sheet name="N_Tabulador Salarios" sheetId="29" r:id="rId3"/>
    <sheet name="a)Anexo AT4 Relación Maq " sheetId="32" r:id="rId4"/>
    <sheet name="ANEXO AE 2a.1Mat" sheetId="4" r:id="rId5"/>
    <sheet name="ANEXO AE 2a.2 Mat Ext" sheetId="24" r:id="rId6"/>
    <sheet name="ANEXO AE 2b Mo" sheetId="26" r:id="rId7"/>
    <sheet name="ANEXO AE 2c Equipo" sheetId="27" r:id="rId8"/>
    <sheet name="ANEXO AE 3b Mo" sheetId="28" r:id="rId9"/>
    <sheet name="Prestaciones Varias" sheetId="31" r:id="rId10"/>
    <sheet name="Prestaciones Veracruz" sheetId="33" r:id="rId11"/>
    <sheet name="ANEXO AE 9 Basicos" sheetId="30" r:id="rId12"/>
  </sheets>
  <externalReferences>
    <externalReference r:id="rId13"/>
  </externalReferences>
  <definedNames>
    <definedName name="cargo">'N_Campos Generales'!$C$18</definedName>
    <definedName name="cargocontacto">'N_Campos Generales'!$C$30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cursocadena">'[1]N_Campos Generales'!$D$31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iniciotexto">'[1]N_Campos Generales'!$D$46</definedName>
    <definedName name="fechaterminacion">'N_Campos Generales'!$C$55</definedName>
    <definedName name="fechaterminaciontexto">'[1]N_Campos Generales'!$D$47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7" i="33" l="1"/>
  <c r="G17" i="33"/>
  <c r="L17" i="33" s="1"/>
  <c r="I17" i="33"/>
  <c r="J17" i="33"/>
  <c r="K17" i="33"/>
  <c r="D17" i="33"/>
  <c r="C11" i="33"/>
  <c r="A11" i="33"/>
  <c r="A7" i="33"/>
  <c r="C4" i="33"/>
  <c r="E3" i="33"/>
  <c r="A7" i="30" l="1"/>
  <c r="A7" i="31"/>
  <c r="A7" i="28"/>
  <c r="A7" i="27"/>
  <c r="A7" i="26"/>
  <c r="A7" i="24"/>
  <c r="A7" i="4"/>
  <c r="D11" i="32"/>
  <c r="A11" i="32"/>
  <c r="A7" i="32"/>
  <c r="D4" i="32"/>
  <c r="I19" i="32" l="1"/>
  <c r="H19" i="32"/>
  <c r="E3" i="32"/>
  <c r="K17" i="31" l="1"/>
  <c r="J17" i="31"/>
  <c r="I17" i="31"/>
  <c r="H17" i="31"/>
  <c r="G17" i="31"/>
  <c r="L17" i="31" l="1"/>
  <c r="D17" i="31" l="1"/>
  <c r="C11" i="31"/>
  <c r="A11" i="31"/>
  <c r="C4" i="31"/>
  <c r="E3" i="31"/>
  <c r="E3" i="30"/>
  <c r="E3" i="28"/>
  <c r="E3" i="27"/>
  <c r="E3" i="26"/>
  <c r="E3" i="24"/>
  <c r="E3" i="4"/>
  <c r="I19" i="4"/>
  <c r="E11" i="30"/>
  <c r="A11" i="30"/>
  <c r="C4" i="30"/>
  <c r="D16" i="28"/>
  <c r="C11" i="28"/>
  <c r="A11" i="28"/>
  <c r="C4" i="28"/>
  <c r="C11" i="27"/>
  <c r="A11" i="27"/>
  <c r="C4" i="27"/>
  <c r="C11" i="26"/>
  <c r="A11" i="26"/>
  <c r="C4" i="26"/>
  <c r="E11" i="24"/>
  <c r="A11" i="24"/>
  <c r="C4" i="24"/>
  <c r="C11" i="4"/>
  <c r="A11" i="4"/>
  <c r="C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Castulo</author>
  </authors>
  <commentList>
    <comment ref="G15" authorId="0" shapeId="0" xr:uid="{00000000-0006-0000-0900-000001000000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Septima</t>
        </r>
      </text>
    </comment>
    <comment ref="H15" authorId="0" shapeId="0" xr:uid="{00000000-0006-0000-0900-000002000000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Séptima</t>
        </r>
      </text>
    </comment>
    <comment ref="I15" authorId="0" shapeId="0" xr:uid="{00000000-0006-0000-0900-000003000000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séptima</t>
        </r>
      </text>
    </comment>
    <comment ref="J15" authorId="0" shapeId="0" xr:uid="{00000000-0006-0000-0900-000004000000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Vigésima Novena</t>
        </r>
      </text>
    </comment>
    <comment ref="K15" authorId="0" shapeId="0" xr:uid="{00000000-0006-0000-0900-000005000000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Cuadragésima Tercera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Castulo</author>
  </authors>
  <commentList>
    <comment ref="G15" authorId="0" shapeId="0" xr:uid="{0452DB8F-AACB-4721-9802-54AE2F12FF51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Septima</t>
        </r>
      </text>
    </comment>
    <comment ref="H15" authorId="0" shapeId="0" xr:uid="{22F0526E-0D2B-4462-A5F3-3AF7445F2CFA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Séptima</t>
        </r>
      </text>
    </comment>
    <comment ref="I15" authorId="0" shapeId="0" xr:uid="{BC7C3A1C-5F07-4B7C-AF03-49A66164F396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Décima séptima</t>
        </r>
      </text>
    </comment>
    <comment ref="J15" authorId="0" shapeId="0" xr:uid="{12021F22-252A-46C1-9E3D-5BF2B0E67D88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Vigésima Novena</t>
        </r>
      </text>
    </comment>
    <comment ref="K15" authorId="0" shapeId="0" xr:uid="{BAF61709-AC43-4C43-84F7-38F4AFA2A190}">
      <text>
        <r>
          <rPr>
            <b/>
            <sz val="9"/>
            <color indexed="81"/>
            <rFont val="Tahoma"/>
            <family val="2"/>
          </rPr>
          <t>Castulo:</t>
        </r>
        <r>
          <rPr>
            <sz val="9"/>
            <color indexed="81"/>
            <rFont val="Tahoma"/>
            <family val="2"/>
          </rPr>
          <t xml:space="preserve">
Cuadragésima Tercera</t>
        </r>
      </text>
    </comment>
  </commentList>
</comments>
</file>

<file path=xl/sharedStrings.xml><?xml version="1.0" encoding="utf-8"?>
<sst xmlns="http://schemas.openxmlformats.org/spreadsheetml/2006/main" count="799" uniqueCount="639">
  <si>
    <t>DATOS GENERALES PARA IMPRESIÓN DE LOS REPORTES</t>
  </si>
  <si>
    <t>NOMBRE</t>
  </si>
  <si>
    <t>DESCRIPCION</t>
  </si>
  <si>
    <t>DATOS DE LA EMPRESA</t>
  </si>
  <si>
    <t>Nombre de la empresa.</t>
  </si>
  <si>
    <t>Domicilio de la empresa.</t>
  </si>
  <si>
    <t>Colonia de la empresa</t>
  </si>
  <si>
    <t>Ciudad donde se localiza la empresa.</t>
  </si>
  <si>
    <t>RFC de la empresa.</t>
  </si>
  <si>
    <t>Telefono(s) de la empresa.</t>
  </si>
  <si>
    <t>Correo electrónico de la empresa</t>
  </si>
  <si>
    <t>Registro CMIC de la empresa.</t>
  </si>
  <si>
    <t>Registro INFONAVIT de la empresa.</t>
  </si>
  <si>
    <t>Registro IMSS de la empresa.</t>
  </si>
  <si>
    <t>Nombre del responsable de la empresa (para firmas).</t>
  </si>
  <si>
    <t>Cargo del responsable (para firmas).</t>
  </si>
  <si>
    <t>DATOS DEL CONCURSO</t>
  </si>
  <si>
    <t>Fecha del concurso.</t>
  </si>
  <si>
    <t>Número del concurso.</t>
  </si>
  <si>
    <t>DATOS DE LA OBRA</t>
  </si>
  <si>
    <t>Nombre de la obra.</t>
  </si>
  <si>
    <t>Dirección de la obra.</t>
  </si>
  <si>
    <t>Ciudad donde se localiza la obra.</t>
  </si>
  <si>
    <t>DATOS ENCABEZADO</t>
  </si>
  <si>
    <t>DATOS DE LA CONVOCATORIA</t>
  </si>
  <si>
    <t>Numero de la convocatoria del concurso.</t>
  </si>
  <si>
    <t>Fecha de la convocatoria.</t>
  </si>
  <si>
    <t>Tipo de licitacion</t>
  </si>
  <si>
    <t>iva presupuesto (% de iva, se usa en pie de página de estimaciones)</t>
  </si>
  <si>
    <t>CAMPOS USADOS EN LOS REPORTES DE INSUMOS</t>
  </si>
  <si>
    <t>número consecutivo en orden ascendente</t>
  </si>
  <si>
    <t>Código del insumo a reportar.</t>
  </si>
  <si>
    <t xml:space="preserve">Código auxiliar (famillia secodam, especificacion, etc) </t>
  </si>
  <si>
    <t>{unidad}</t>
  </si>
  <si>
    <t>Unidad del insumo (Pieza., kilometro, Litro, etc).</t>
  </si>
  <si>
    <t>Cantidad del último cálculo de explosión de insumos</t>
  </si>
  <si>
    <t>Cantidad del último cálculo de explosión de insumos de estimación.</t>
  </si>
  <si>
    <t>{referencia}</t>
  </si>
  <si>
    <t>{fecobra}</t>
  </si>
  <si>
    <t>Fecha de puesta en obra del insumo (se asume fecha inicio - 1)</t>
  </si>
  <si>
    <t>Partida en la que participa con mayor incidencia el insumo</t>
  </si>
  <si>
    <t>{especificacion}</t>
  </si>
  <si>
    <t>La descripción de la especificación asignada en detalle del insumo.</t>
  </si>
  <si>
    <t>Los siguientes campos se modifican en la pestaña detalle del equipo al entrar a un cargo fijo.</t>
  </si>
  <si>
    <t>{modelo}</t>
  </si>
  <si>
    <t>Modelo del equipo</t>
  </si>
  <si>
    <t>{serie}</t>
  </si>
  <si>
    <t>{capacidad}</t>
  </si>
  <si>
    <t>Capacidad del equipo</t>
  </si>
  <si>
    <t>{potencia}</t>
  </si>
  <si>
    <t>Potencia del equipo</t>
  </si>
  <si>
    <t>Ubicación fisica del equipo</t>
  </si>
  <si>
    <t xml:space="preserve">Vida util del equipo </t>
  </si>
  <si>
    <t>{titulos}</t>
  </si>
  <si>
    <t>Código</t>
  </si>
  <si>
    <t>{detalle}</t>
  </si>
  <si>
    <t>{fin del reporte}</t>
  </si>
  <si>
    <t>VALOR</t>
  </si>
  <si>
    <t>Neodata, S.A. de C.V.</t>
  </si>
  <si>
    <t>razonsocial</t>
  </si>
  <si>
    <t>Astrónomos No. 22</t>
  </si>
  <si>
    <t>Escandón</t>
  </si>
  <si>
    <t>México</t>
  </si>
  <si>
    <t>Distrito Federal</t>
  </si>
  <si>
    <t>NEO930519EFA</t>
  </si>
  <si>
    <t>5278-38-50</t>
  </si>
  <si>
    <t>soporte@neodata.com.mx</t>
  </si>
  <si>
    <t>domicilio</t>
  </si>
  <si>
    <t>colonia</t>
  </si>
  <si>
    <t>ciudad</t>
  </si>
  <si>
    <t>responsable</t>
  </si>
  <si>
    <t>cmic</t>
  </si>
  <si>
    <t>infonavit</t>
  </si>
  <si>
    <t>imss</t>
  </si>
  <si>
    <t>cargo</t>
  </si>
  <si>
    <t>nombredelaobra</t>
  </si>
  <si>
    <t>area</t>
  </si>
  <si>
    <t>Nombre del cliente.</t>
  </si>
  <si>
    <t>Area del cliente que convoca.</t>
  </si>
  <si>
    <t>Departamento del cliente que licita.</t>
  </si>
  <si>
    <t>estado</t>
  </si>
  <si>
    <t>rfc</t>
  </si>
  <si>
    <t>telefono</t>
  </si>
  <si>
    <t>email</t>
  </si>
  <si>
    <t>departamento</t>
  </si>
  <si>
    <t>Subdirección de planeación y presupuestos</t>
  </si>
  <si>
    <t>Licitaciones y concursos</t>
  </si>
  <si>
    <t>fechadeconcurso</t>
  </si>
  <si>
    <t>2009/0257-0001</t>
  </si>
  <si>
    <t>numerodeconcurso</t>
  </si>
  <si>
    <t>ciudaddelaobra</t>
  </si>
  <si>
    <t>estadodelaobra</t>
  </si>
  <si>
    <t>Estado o provincia donde se localiza la obra.</t>
  </si>
  <si>
    <t>Entidad federativa o provincia donde se localiza la empresa</t>
  </si>
  <si>
    <t>Ubicación del concurso (dirección).</t>
  </si>
  <si>
    <t>Baja California 25, Edificio B, Despacho 201</t>
  </si>
  <si>
    <t>fechainicio</t>
  </si>
  <si>
    <t>fechaterminacion</t>
  </si>
  <si>
    <t>numconvocatoria</t>
  </si>
  <si>
    <t>2009/00028</t>
  </si>
  <si>
    <t>fechaconvocatoria</t>
  </si>
  <si>
    <t>tipodelicitacion</t>
  </si>
  <si>
    <t>Pública</t>
  </si>
  <si>
    <t>DIRECTOR GENERAL</t>
  </si>
  <si>
    <t>JORGE L. DÁVALOS MICELI</t>
  </si>
  <si>
    <t>NOMBRE DE CELDA</t>
  </si>
  <si>
    <t>{numconsecutivo}</t>
  </si>
  <si>
    <t>{codigo}</t>
  </si>
  <si>
    <t>{codigoauxiliar}</t>
  </si>
  <si>
    <t>{cantidadexplosionins}</t>
  </si>
  <si>
    <t>nombrecliente</t>
  </si>
  <si>
    <t>{areadetrabajo}</t>
  </si>
  <si>
    <t>{cantidadestimación}</t>
  </si>
  <si>
    <t>{descripcion}</t>
  </si>
  <si>
    <t>Descripción del insumo (larga o corta).</t>
  </si>
  <si>
    <t>{descripciontipo}</t>
  </si>
  <si>
    <t>Descripción del tipo de insumo.</t>
  </si>
  <si>
    <t>{familia}</t>
  </si>
  <si>
    <t>Nombre de la familia del insumo.</t>
  </si>
  <si>
    <t>{fin}</t>
  </si>
  <si>
    <t>Fecha de terminación de utilización del insumo.</t>
  </si>
  <si>
    <t>{inicio}</t>
  </si>
  <si>
    <t>Fecha de inicio de utilización del insumo.</t>
  </si>
  <si>
    <t>{marca}</t>
  </si>
  <si>
    <t>{materialproveedor}</t>
  </si>
  <si>
    <t>Marca del equipo.</t>
  </si>
  <si>
    <t>Código del proveedor para materiales.</t>
  </si>
  <si>
    <t>{partida}</t>
  </si>
  <si>
    <t>Código de la partida en la que participa con mayor incidencia el insumo.</t>
  </si>
  <si>
    <t>{propietario}</t>
  </si>
  <si>
    <t>Nombre o razón social del propietario.</t>
  </si>
  <si>
    <t>Clave del proveedor que suministra el insumo.</t>
  </si>
  <si>
    <t>{tipo}</t>
  </si>
  <si>
    <t>Tipo de insumo.</t>
  </si>
  <si>
    <t>{valorcomercial}</t>
  </si>
  <si>
    <t>Valor comercial del equipo M.N.</t>
  </si>
  <si>
    <t>{ubicacion}</t>
  </si>
  <si>
    <t>{vidautil}</t>
  </si>
  <si>
    <t>Número de serie del equipo</t>
  </si>
  <si>
    <t>DATOS DEL CLIENTE</t>
  </si>
  <si>
    <t>PESOS</t>
  </si>
  <si>
    <t>Decimales para redondeo de importes.</t>
  </si>
  <si>
    <t>DÓLARES</t>
  </si>
  <si>
    <t>M.N.</t>
  </si>
  <si>
    <t>USD</t>
  </si>
  <si>
    <t>Tramo de Barranca del Muerto a Tlahuac.</t>
  </si>
  <si>
    <t>Descripción de la moneda 1 en que se muestra el reporte.</t>
  </si>
  <si>
    <t>Remate de la moneda 1</t>
  </si>
  <si>
    <t>Descripción de la moneda 2 en que se muestra el reporte.</t>
  </si>
  <si>
    <t>Remate de la moneda 2</t>
  </si>
  <si>
    <t>{costolabmon2}</t>
  </si>
  <si>
    <t>{fletesmon2}</t>
  </si>
  <si>
    <t>{derechosmon2}</t>
  </si>
  <si>
    <t>{mermasmon2}</t>
  </si>
  <si>
    <t>{almacenajemon2}</t>
  </si>
  <si>
    <t>{importemomon2}</t>
  </si>
  <si>
    <t>{maniobramon2}</t>
  </si>
  <si>
    <t>Almacenaje (moneda 1)</t>
  </si>
  <si>
    <t>Costo libre a bordo (moneda 1).</t>
  </si>
  <si>
    <t>Costo directo moneda 1.</t>
  </si>
  <si>
    <t>Derechos (moneda 1).</t>
  </si>
  <si>
    <t>Fletes (moneda 1).</t>
  </si>
  <si>
    <t>Maniobra (moneda 1)</t>
  </si>
  <si>
    <t>Mermas (moneda 1).</t>
  </si>
  <si>
    <t>Almacenaje (moneda 2)</t>
  </si>
  <si>
    <t>Costo libre a bordo (moneda 2).</t>
  </si>
  <si>
    <t>Derechos (moneda 2).</t>
  </si>
  <si>
    <t>Fletes ( moneda 2).</t>
  </si>
  <si>
    <t>Maniobra (moneda 2)</t>
  </si>
  <si>
    <t>Mermas ( moneda 2).</t>
  </si>
  <si>
    <t>Fecha de inicio de la obra (con 1 en programa de obra).</t>
  </si>
  <si>
    <t>Fecha de terminación de la obra (con 1 en programa de obra).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</si>
  <si>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</si>
  <si>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</si>
  <si>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</si>
  <si>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</si>
  <si>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</si>
  <si>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</si>
  <si>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</si>
  <si>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</si>
  <si>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</si>
  <si>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</si>
  <si>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</si>
  <si>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contactocliente</t>
  </si>
  <si>
    <t>direcciondelaobra</t>
  </si>
  <si>
    <t>coloniadelaobra</t>
  </si>
  <si>
    <t>Colonia de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</si>
  <si>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</si>
  <si>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</si>
  <si>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</si>
  <si>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</si>
  <si>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</si>
  <si>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</si>
  <si>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</si>
  <si>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</si>
  <si>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decimalesredondeo</t>
  </si>
  <si>
    <t>primeramoneda</t>
  </si>
  <si>
    <t>segundamoneda</t>
  </si>
  <si>
    <t>rematesegundamoneda</t>
  </si>
  <si>
    <t>direcciondeconcurso</t>
  </si>
  <si>
    <t>remateprimeramoneda</t>
  </si>
  <si>
    <t>cargoresponsabledelaobra</t>
  </si>
  <si>
    <t>Cargo del responsable de la obra.</t>
  </si>
  <si>
    <t>totalpresupuestoprimeramoneda</t>
  </si>
  <si>
    <t>Total del presupuesto primera moneda.</t>
  </si>
  <si>
    <t>totalpresupuestosegundamoneda</t>
  </si>
  <si>
    <t>Total del presupuesto segunda moneda.</t>
  </si>
  <si>
    <t>plazocalculado</t>
  </si>
  <si>
    <t>Duración de la obra en dias naturales.</t>
  </si>
  <si>
    <t>plazoreal</t>
  </si>
  <si>
    <t>Duración de la obra en dias habiles.</t>
  </si>
  <si>
    <t>porcentajeivapresupuesto</t>
  </si>
  <si>
    <t>{almacenajemon1}</t>
  </si>
  <si>
    <t>{costolabmon1}</t>
  </si>
  <si>
    <t>Costo directo moneda 2.</t>
  </si>
  <si>
    <t>{costodirectomon1}</t>
  </si>
  <si>
    <t>{costodirectomon2}</t>
  </si>
  <si>
    <t>{costoviaticosmon1}</t>
  </si>
  <si>
    <t>{costoviaticosmon2}</t>
  </si>
  <si>
    <t>costo viaticos (para rel. Personal con prestaciones) moneda 1</t>
  </si>
  <si>
    <t>costo viaticos (para rel. Personal con prestaciones) moneda 2</t>
  </si>
  <si>
    <t>{derechosmon1}</t>
  </si>
  <si>
    <t>{fletesmon1}</t>
  </si>
  <si>
    <t>{salariobasemon2}</t>
  </si>
  <si>
    <t>{salariointegradomon2}</t>
  </si>
  <si>
    <t>{salariorealmon2}</t>
  </si>
  <si>
    <t>{salariototalmon2}</t>
  </si>
  <si>
    <t>{sepeliomon2}</t>
  </si>
  <si>
    <t>{salariobasemon1}</t>
  </si>
  <si>
    <t>{salariointegradomon1}</t>
  </si>
  <si>
    <t>{salariorealmon1}</t>
  </si>
  <si>
    <t>{salariototalmon1}</t>
  </si>
  <si>
    <t>{sepeliomon1}</t>
  </si>
  <si>
    <t>Salario base moneda 1.</t>
  </si>
  <si>
    <t>Salario base x factor de salario integrado moneda 1.</t>
  </si>
  <si>
    <t>Salario base x factor de salario real (mismo dato que costo directo) moneda 1.</t>
  </si>
  <si>
    <t>Gastos por sepelio moneda 1.</t>
  </si>
  <si>
    <t>Salario base moneda 2.</t>
  </si>
  <si>
    <t>Salario base x factor de salario integrado moneda 2.</t>
  </si>
  <si>
    <t>Salario base x factor de salario real (mismo dato que costo directo) moneda 2.</t>
  </si>
  <si>
    <t>Gastos por sepelio moneda 2.</t>
  </si>
  <si>
    <t>{disponibilidad}</t>
  </si>
  <si>
    <t>Disponibilidad del equipo (Propio, Alquiler, Por comprar)</t>
  </si>
  <si>
    <t>{fasarmon1}</t>
  </si>
  <si>
    <t>{fasarmon2}</t>
  </si>
  <si>
    <t>Factor de salario real moneda 1.</t>
  </si>
  <si>
    <t>Factor de salario real moneda 2.</t>
  </si>
  <si>
    <t>{costoalimentacionmon1}</t>
  </si>
  <si>
    <t>{costoalimentacionmon2}</t>
  </si>
  <si>
    <t>costo alimentación (para rel. Personal con prestaciones) moneda 1</t>
  </si>
  <si>
    <t>costo alimentación (para rel. Personal con prestaciones) moneda 2</t>
  </si>
  <si>
    <t>{costoenesperamon2}</t>
  </si>
  <si>
    <t>{costoenreservamon2}</t>
  </si>
  <si>
    <t>{costoenesperamon1}</t>
  </si>
  <si>
    <t>{costoenreservamon1}</t>
  </si>
  <si>
    <t>Costo en reserva del insumo moneda 1.</t>
  </si>
  <si>
    <t>Costo horario inactivo para relación de maquinaria moneda 1.</t>
  </si>
  <si>
    <t>Costo en reserva del insumo moneda 2.</t>
  </si>
  <si>
    <t>Costo horario inactivo para relación de maquinaria moneda 2.</t>
  </si>
  <si>
    <t>{maniobramon1}</t>
  </si>
  <si>
    <t>{mermasmon1}</t>
  </si>
  <si>
    <t>{otrasprestacionesmon1}</t>
  </si>
  <si>
    <t>Otras prestaciones moneda 1.</t>
  </si>
  <si>
    <t>{otrasprestacionesmon2}</t>
  </si>
  <si>
    <t>Otras prestaciones moneda 2.</t>
  </si>
  <si>
    <t>{valordeadquisiciónmon1}</t>
  </si>
  <si>
    <t>{valordeadquisiciónmon2}</t>
  </si>
  <si>
    <t>Valor de adquisición para relación de maquinaria moneda 1.</t>
  </si>
  <si>
    <t>Valor de adquisición para relación de maquinaria moneda 2.</t>
  </si>
  <si>
    <t>{importemomon1}</t>
  </si>
  <si>
    <t>{importecostodirectomon1}</t>
  </si>
  <si>
    <t>{importeintegradomon2}</t>
  </si>
  <si>
    <t>{importeintegradomon1}</t>
  </si>
  <si>
    <t>{importecostodirectomon2}</t>
  </si>
  <si>
    <t>Cantidad del insumo X Costo del insumo moneda 1.</t>
  </si>
  <si>
    <t>Cantidad del insumo X Costo del insumo moneda 2.</t>
  </si>
  <si>
    <t>Salario integrado x cantidad explosión de insumos moneda 1</t>
  </si>
  <si>
    <t>Salario integrado x cantidad explosión de insumos moneda 2</t>
  </si>
  <si>
    <t>{factorsalariointegradomon1}</t>
  </si>
  <si>
    <t>{factorsalariointegradomon2}</t>
  </si>
  <si>
    <t>Factor de salario integrado (dato del analisis de factor de salario real) moneda 1.</t>
  </si>
  <si>
    <t>Factor de salario integrado (dato del analisis de factor de salario real) moneda 2.</t>
  </si>
  <si>
    <t>{costobasicosmon1}</t>
  </si>
  <si>
    <t>{costobasicosmon2}</t>
  </si>
  <si>
    <t>Costo de básicos (Únicamente en la hoja de relación de básicos) moneda 1.</t>
  </si>
  <si>
    <t>Costo de básicos (Únicamente en la hoja de relación de básicos) moneda 2.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</si>
  <si>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</si>
  <si>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{fechacotizacionmon1}</t>
  </si>
  <si>
    <t>{fechacotizacionmon2}</t>
  </si>
  <si>
    <t>Fecha de cotización moneda 1.</t>
  </si>
  <si>
    <t>Fecha de cotización moneda 2.</t>
  </si>
  <si>
    <t>Porcentaje de incidencia moneda 1.</t>
  </si>
  <si>
    <t>Porcentaje de incidencia moneda 2.</t>
  </si>
  <si>
    <t>Estos datos corresponden al formato estándar de la hoja Insumos.xlsx</t>
  </si>
  <si>
    <t>{porcentajeincidenciamon1}</t>
  </si>
  <si>
    <t>{porcentajeincidenciamon2}</t>
  </si>
  <si>
    <t>No.</t>
  </si>
  <si>
    <t>DESCRIPCIÓN Y ESPECIFICACIONES TÉCNICAS</t>
  </si>
  <si>
    <t>UNIDAD</t>
  </si>
  <si>
    <t>CANTIDAD</t>
  </si>
  <si>
    <t>MARCA DEL EQUIPO</t>
  </si>
  <si>
    <t>COSTO</t>
  </si>
  <si>
    <t>IMPORTE (1)</t>
  </si>
  <si>
    <t>IMPORTE (2)</t>
  </si>
  <si>
    <t>CANTIDAD A UTILIZAR, MARCA DEL EQUIPO DE INSTALACIÓN PERMANENTE, COSTO BASICO, E IMPORTES</t>
  </si>
  <si>
    <t>LISTADO DE MATERIALES Y EQUIPOS DE INSTALACION PERMANENTE DE ORIGEN NACIONAL QUE SE REQUIERAN PARA LA</t>
  </si>
  <si>
    <t>EJECUCIÓN DE LOS TRABAJOS CON SU DESCRIPCION Y ESPECIFICACIONES TECNICAS DE CADA UNO DE ELLOS, UNIDAD,</t>
  </si>
  <si>
    <t>COMISION FEDERAL DE ELECTRICIDAD</t>
  </si>
  <si>
    <t>ANEXO</t>
  </si>
  <si>
    <t>AE 2a.1</t>
  </si>
  <si>
    <t>HOJA</t>
  </si>
  <si>
    <t>DE</t>
  </si>
  <si>
    <t>{proveedormaterial}</t>
  </si>
  <si>
    <t>MARCA</t>
  </si>
  <si>
    <t>PAIS DE ORIGEN</t>
  </si>
  <si>
    <t>COSTO EN MONEDA EXTRANJERA</t>
  </si>
  <si>
    <t>COSTO EN MONEDA NACIONAL</t>
  </si>
  <si>
    <t>IMPORTE EN MONEDA EXTRANJERA</t>
  </si>
  <si>
    <t>IMPORTE EN MONEDA NACIONAL</t>
  </si>
  <si>
    <t>LISTADO DE MATERIALES Y EQUIPOS DE INSTALACIÓN PERMANENTE DE ORIGEN EXTRANJERO QUE SE REQUIERAN PARA LA EJECUCION DE LOS TRABAJOS, CON SU DESCRIPCION Y ESPECIFICACIONES TECNICAS DE CADA UNO DE ELLOS, UNIDAD, CANTIDAD A UTILIZAR, MARCA, PAIS DE ORIGEN, COSTO EN MONERA EXTRANJERA Y NACIONAL E IMPORTES</t>
  </si>
  <si>
    <t>AE 2a.2</t>
  </si>
  <si>
    <t>HOJA             DE</t>
  </si>
  <si>
    <t>Referencia, se usa para proveedor o país en algunas dependencias.</t>
  </si>
  <si>
    <t>AE 2b.</t>
  </si>
  <si>
    <t>LISTADO DE LA MANO DE OBRA A UTILIZARSE CON SU CATEGORIA, CANTIDAD A UTILIZAR, UNIDAD E IMPORTES</t>
  </si>
  <si>
    <t>SALARIO REAL</t>
  </si>
  <si>
    <t>IMPORTE</t>
  </si>
  <si>
    <t>CATEGORIA</t>
  </si>
  <si>
    <t>AE 2c.</t>
  </si>
  <si>
    <t>LISTADO DE LA MAQUINARIA Y EQUIPO DE CONSTRUCCION A UTILIZARSE CON SU DESCRIPCION,</t>
  </si>
  <si>
    <t>ESPECIFICACIÓN TÉCNICA, CANTIDAD A UTILIZAR, UNIDAD E IMPORTES</t>
  </si>
  <si>
    <t>COSTO HORARIO</t>
  </si>
  <si>
    <t>S.D.N. TABULADOR CUTERM</t>
  </si>
  <si>
    <t>SALARIOS DE MERCADO</t>
  </si>
  <si>
    <t>FACTOR DE SALARIO REAL</t>
  </si>
  <si>
    <t>SALARIO   REAL</t>
  </si>
  <si>
    <t>AYUDANTE ESPECIALIZADO</t>
  </si>
  <si>
    <t>MO061</t>
  </si>
  <si>
    <t>OFICIAL CARPINTERO DE O. NEGRA</t>
  </si>
  <si>
    <t>MO041</t>
  </si>
  <si>
    <t>MO094</t>
  </si>
  <si>
    <t>MO052</t>
  </si>
  <si>
    <t>MO067</t>
  </si>
  <si>
    <t>OPERADOR DE MAQUINARIA PESADA</t>
  </si>
  <si>
    <t>OFICIAL FIERRERO</t>
  </si>
  <si>
    <t>MO092</t>
  </si>
  <si>
    <t>OFICIAL ALBAÑIL</t>
  </si>
  <si>
    <t>OFICIAL PINTOR</t>
  </si>
  <si>
    <t>MO031</t>
  </si>
  <si>
    <t>MO053</t>
  </si>
  <si>
    <t>OPERADOR DE MAQUINARIA MENOR</t>
  </si>
  <si>
    <t>Salario Base</t>
  </si>
  <si>
    <t>OFICIAL SOLDADOR</t>
  </si>
  <si>
    <t>MO011</t>
  </si>
  <si>
    <t>SOBRESTANTE</t>
  </si>
  <si>
    <t>MO082</t>
  </si>
  <si>
    <t>MO093</t>
  </si>
  <si>
    <t>MO051</t>
  </si>
  <si>
    <t>CABO DE OFICIOS</t>
  </si>
  <si>
    <t>MO021</t>
  </si>
  <si>
    <t>TOPOGRAFO</t>
  </si>
  <si>
    <t>Descripción completa</t>
  </si>
  <si>
    <t>MO091</t>
  </si>
  <si>
    <t>OFICIAL HERRERO</t>
  </si>
  <si>
    <t>AYUDANTE GENERAL</t>
  </si>
  <si>
    <t>PEON</t>
  </si>
  <si>
    <t>MO1000</t>
  </si>
  <si>
    <t>MANO DE OBRA CATEGORÍA 1000</t>
  </si>
  <si>
    <t>MO1001</t>
  </si>
  <si>
    <t>MO1002</t>
  </si>
  <si>
    <t>MO1003</t>
  </si>
  <si>
    <t>MO1004</t>
  </si>
  <si>
    <t>MO1005</t>
  </si>
  <si>
    <t>MO1006</t>
  </si>
  <si>
    <t>MO1007</t>
  </si>
  <si>
    <t>MO1008</t>
  </si>
  <si>
    <t>MO1009</t>
  </si>
  <si>
    <t>MO1010</t>
  </si>
  <si>
    <t>MO1011</t>
  </si>
  <si>
    <t>MO1012</t>
  </si>
  <si>
    <t>MO1013</t>
  </si>
  <si>
    <t>MO1014</t>
  </si>
  <si>
    <t>MO1015</t>
  </si>
  <si>
    <t>MO1016</t>
  </si>
  <si>
    <t>MO1017</t>
  </si>
  <si>
    <t>MO1018</t>
  </si>
  <si>
    <t>MO1019</t>
  </si>
  <si>
    <t>MO1020</t>
  </si>
  <si>
    <t>MO1021</t>
  </si>
  <si>
    <t>MO1022</t>
  </si>
  <si>
    <t>MO1023</t>
  </si>
  <si>
    <t>MO1024</t>
  </si>
  <si>
    <t>MO1025</t>
  </si>
  <si>
    <t>MO1026</t>
  </si>
  <si>
    <t>MO1027</t>
  </si>
  <si>
    <t>MO1028</t>
  </si>
  <si>
    <t>MO1029</t>
  </si>
  <si>
    <t>MO1030</t>
  </si>
  <si>
    <t>MO1031</t>
  </si>
  <si>
    <t>MO1032</t>
  </si>
  <si>
    <t>MO1033</t>
  </si>
  <si>
    <t>MO1034</t>
  </si>
  <si>
    <t>MO1035</t>
  </si>
  <si>
    <t>MO1036</t>
  </si>
  <si>
    <t>MO1037</t>
  </si>
  <si>
    <t>MO1038</t>
  </si>
  <si>
    <t>MO1039</t>
  </si>
  <si>
    <t>MO1040</t>
  </si>
  <si>
    <t>MO1041</t>
  </si>
  <si>
    <t>MO1042</t>
  </si>
  <si>
    <t>MO1043</t>
  </si>
  <si>
    <t>MO1044</t>
  </si>
  <si>
    <t>MO1045</t>
  </si>
  <si>
    <t>MO1046</t>
  </si>
  <si>
    <t>MO1047</t>
  </si>
  <si>
    <t>MO1048</t>
  </si>
  <si>
    <t>MO1049</t>
  </si>
  <si>
    <t>MO1050</t>
  </si>
  <si>
    <t>MO1051</t>
  </si>
  <si>
    <t>MO1052</t>
  </si>
  <si>
    <t>MO1053</t>
  </si>
  <si>
    <t>MO1054</t>
  </si>
  <si>
    <t>MO1055</t>
  </si>
  <si>
    <t>MO1056</t>
  </si>
  <si>
    <t>MO1057</t>
  </si>
  <si>
    <t>MO1058</t>
  </si>
  <si>
    <t>MO1059</t>
  </si>
  <si>
    <t>MO1060</t>
  </si>
  <si>
    <t>MO1061</t>
  </si>
  <si>
    <t>MO1062</t>
  </si>
  <si>
    <t>MO1063</t>
  </si>
  <si>
    <t>MO1064</t>
  </si>
  <si>
    <t>MO1065</t>
  </si>
  <si>
    <t>MO1066</t>
  </si>
  <si>
    <t>MO1067</t>
  </si>
  <si>
    <t>MO1068</t>
  </si>
  <si>
    <t>MO1069</t>
  </si>
  <si>
    <t>MO1070</t>
  </si>
  <si>
    <t>MO1071</t>
  </si>
  <si>
    <t>MO1072</t>
  </si>
  <si>
    <t>MO1073</t>
  </si>
  <si>
    <t>MO1074</t>
  </si>
  <si>
    <t>MO1075</t>
  </si>
  <si>
    <t>MO1076</t>
  </si>
  <si>
    <t>MO1077</t>
  </si>
  <si>
    <t>MO1078</t>
  </si>
  <si>
    <t>MO1079</t>
  </si>
  <si>
    <t>MO1080</t>
  </si>
  <si>
    <t>MO1081</t>
  </si>
  <si>
    <t>MO1082</t>
  </si>
  <si>
    <t>MO1083</t>
  </si>
  <si>
    <t>MO1084</t>
  </si>
  <si>
    <t>MO1085</t>
  </si>
  <si>
    <t>MO1086</t>
  </si>
  <si>
    <t>MO1087</t>
  </si>
  <si>
    <t>MO1088</t>
  </si>
  <si>
    <t>MO1089</t>
  </si>
  <si>
    <t>MO1090</t>
  </si>
  <si>
    <t>MO1091</t>
  </si>
  <si>
    <t>MO1092</t>
  </si>
  <si>
    <t>MO1093</t>
  </si>
  <si>
    <t>MO1094</t>
  </si>
  <si>
    <t>MO1095</t>
  </si>
  <si>
    <t>MO1096</t>
  </si>
  <si>
    <t>MO1097</t>
  </si>
  <si>
    <t>MO1098</t>
  </si>
  <si>
    <t>MO1099</t>
  </si>
  <si>
    <t>MO1100</t>
  </si>
  <si>
    <t>MANO DE OBRA CATEGORÍA 1001</t>
  </si>
  <si>
    <t>MANO DE OBRA CATEGORÍA 1002</t>
  </si>
  <si>
    <t>MANO DE OBRA CATEGORÍA 1003</t>
  </si>
  <si>
    <t>MANO DE OBRA CATEGORÍA 1004</t>
  </si>
  <si>
    <t>MANO DE OBRA CATEGORÍA 1005</t>
  </si>
  <si>
    <t>MANO DE OBRA CATEGORÍA 1006</t>
  </si>
  <si>
    <t>MANO DE OBRA CATEGORÍA 1007</t>
  </si>
  <si>
    <t>MANO DE OBRA CATEGORÍA 1008</t>
  </si>
  <si>
    <t>MANO DE OBRA CATEGORÍA 1009</t>
  </si>
  <si>
    <t>MANO DE OBRA CATEGORÍA 1010</t>
  </si>
  <si>
    <t>MANO DE OBRA CATEGORÍA 1011</t>
  </si>
  <si>
    <t>MANO DE OBRA CATEGORÍA 1012</t>
  </si>
  <si>
    <t>MANO DE OBRA CATEGORÍA 1013</t>
  </si>
  <si>
    <t>MANO DE OBRA CATEGORÍA 1014</t>
  </si>
  <si>
    <t>MANO DE OBRA CATEGORÍA 1015</t>
  </si>
  <si>
    <t>MANO DE OBRA CATEGORÍA 1016</t>
  </si>
  <si>
    <t>MANO DE OBRA CATEGORÍA 1017</t>
  </si>
  <si>
    <t>MANO DE OBRA CATEGORÍA 1018</t>
  </si>
  <si>
    <t>MANO DE OBRA CATEGORÍA 1019</t>
  </si>
  <si>
    <t>MANO DE OBRA CATEGORÍA 1020</t>
  </si>
  <si>
    <t>MANO DE OBRA CATEGORÍA 1021</t>
  </si>
  <si>
    <t>MANO DE OBRA CATEGORÍA 1022</t>
  </si>
  <si>
    <t>MANO DE OBRA CATEGORÍA 1023</t>
  </si>
  <si>
    <t>MANO DE OBRA CATEGORÍA 1024</t>
  </si>
  <si>
    <t>MANO DE OBRA CATEGORÍA 1025</t>
  </si>
  <si>
    <t>MANO DE OBRA CATEGORÍA 1026</t>
  </si>
  <si>
    <t>MANO DE OBRA CATEGORÍA 1027</t>
  </si>
  <si>
    <t>MANO DE OBRA CATEGORÍA 1028</t>
  </si>
  <si>
    <t>MANO DE OBRA CATEGORÍA 1029</t>
  </si>
  <si>
    <t>MANO DE OBRA CATEGORÍA 1030</t>
  </si>
  <si>
    <t>MANO DE OBRA CATEGORÍA 1031</t>
  </si>
  <si>
    <t>MANO DE OBRA CATEGORÍA 1032</t>
  </si>
  <si>
    <t>MANO DE OBRA CATEGORÍA 1033</t>
  </si>
  <si>
    <t>MANO DE OBRA CATEGORÍA 1034</t>
  </si>
  <si>
    <t>MANO DE OBRA CATEGORÍA 1035</t>
  </si>
  <si>
    <t>MANO DE OBRA CATEGORÍA 1036</t>
  </si>
  <si>
    <t>MANO DE OBRA CATEGORÍA 1037</t>
  </si>
  <si>
    <t>MANO DE OBRA CATEGORÍA 1038</t>
  </si>
  <si>
    <t>MANO DE OBRA CATEGORÍA 1039</t>
  </si>
  <si>
    <t>MANO DE OBRA CATEGORÍA 1040</t>
  </si>
  <si>
    <t>MANO DE OBRA CATEGORÍA 1041</t>
  </si>
  <si>
    <t>MANO DE OBRA CATEGORÍA 1042</t>
  </si>
  <si>
    <t>MANO DE OBRA CATEGORÍA 1043</t>
  </si>
  <si>
    <t>MANO DE OBRA CATEGORÍA 1044</t>
  </si>
  <si>
    <t>MANO DE OBRA CATEGORÍA 1045</t>
  </si>
  <si>
    <t>MANO DE OBRA CATEGORÍA 1046</t>
  </si>
  <si>
    <t>MANO DE OBRA CATEGORÍA 1047</t>
  </si>
  <si>
    <t>MANO DE OBRA CATEGORÍA 1048</t>
  </si>
  <si>
    <t>MANO DE OBRA CATEGORÍA 1049</t>
  </si>
  <si>
    <t>MANO DE OBRA CATEGORÍA 1050</t>
  </si>
  <si>
    <t>MANO DE OBRA CATEGORÍA 1051</t>
  </si>
  <si>
    <t>MANO DE OBRA CATEGORÍA 1052</t>
  </si>
  <si>
    <t>MANO DE OBRA CATEGORÍA 1053</t>
  </si>
  <si>
    <t>MANO DE OBRA CATEGORÍA 1054</t>
  </si>
  <si>
    <t>MANO DE OBRA CATEGORÍA 1055</t>
  </si>
  <si>
    <t>MANO DE OBRA CATEGORÍA 1056</t>
  </si>
  <si>
    <t>MANO DE OBRA CATEGORÍA 1057</t>
  </si>
  <si>
    <t>MANO DE OBRA CATEGORÍA 1058</t>
  </si>
  <si>
    <t>MANO DE OBRA CATEGORÍA 1059</t>
  </si>
  <si>
    <t>MANO DE OBRA CATEGORÍA 1060</t>
  </si>
  <si>
    <t>MANO DE OBRA CATEGORÍA 1061</t>
  </si>
  <si>
    <t>MANO DE OBRA CATEGORÍA 1062</t>
  </si>
  <si>
    <t>MANO DE OBRA CATEGORÍA 1063</t>
  </si>
  <si>
    <t>MANO DE OBRA CATEGORÍA 1064</t>
  </si>
  <si>
    <t>MANO DE OBRA CATEGORÍA 1065</t>
  </si>
  <si>
    <t>MANO DE OBRA CATEGORÍA 1066</t>
  </si>
  <si>
    <t>MANO DE OBRA CATEGORÍA 1067</t>
  </si>
  <si>
    <t>MANO DE OBRA CATEGORÍA 1068</t>
  </si>
  <si>
    <t>MANO DE OBRA CATEGORÍA 1069</t>
  </si>
  <si>
    <t>MANO DE OBRA CATEGORÍA 1070</t>
  </si>
  <si>
    <t>MANO DE OBRA CATEGORÍA 1071</t>
  </si>
  <si>
    <t>MANO DE OBRA CATEGORÍA 1072</t>
  </si>
  <si>
    <t>MANO DE OBRA CATEGORÍA 1073</t>
  </si>
  <si>
    <t>MANO DE OBRA CATEGORÍA 1074</t>
  </si>
  <si>
    <t>MANO DE OBRA CATEGORÍA 1075</t>
  </si>
  <si>
    <t>MANO DE OBRA CATEGORÍA 1076</t>
  </si>
  <si>
    <t>MANO DE OBRA CATEGORÍA 1077</t>
  </si>
  <si>
    <t>MANO DE OBRA CATEGORÍA 1078</t>
  </si>
  <si>
    <t>MANO DE OBRA CATEGORÍA 1079</t>
  </si>
  <si>
    <t>MANO DE OBRA CATEGORÍA 1080</t>
  </si>
  <si>
    <t>MANO DE OBRA CATEGORÍA 1081</t>
  </si>
  <si>
    <t>MANO DE OBRA CATEGORÍA 1082</t>
  </si>
  <si>
    <t>MANO DE OBRA CATEGORÍA 1083</t>
  </si>
  <si>
    <t>MANO DE OBRA CATEGORÍA 1084</t>
  </si>
  <si>
    <t>MANO DE OBRA CATEGORÍA 1085</t>
  </si>
  <si>
    <t>MANO DE OBRA CATEGORÍA 1086</t>
  </si>
  <si>
    <t>MANO DE OBRA CATEGORÍA 1087</t>
  </si>
  <si>
    <t>MANO DE OBRA CATEGORÍA 1088</t>
  </si>
  <si>
    <t>MANO DE OBRA CATEGORÍA 1089</t>
  </si>
  <si>
    <t>MANO DE OBRA CATEGORÍA 1090</t>
  </si>
  <si>
    <t>MANO DE OBRA CATEGORÍA 1091</t>
  </si>
  <si>
    <t>MANO DE OBRA CATEGORÍA 1092</t>
  </si>
  <si>
    <t>MANO DE OBRA CATEGORÍA 1093</t>
  </si>
  <si>
    <t>MANO DE OBRA CATEGORÍA 1094</t>
  </si>
  <si>
    <t>MANO DE OBRA CATEGORÍA 1095</t>
  </si>
  <si>
    <t>MANO DE OBRA CATEGORÍA 1096</t>
  </si>
  <si>
    <t>MANO DE OBRA CATEGORÍA 1097</t>
  </si>
  <si>
    <t>MANO DE OBRA CATEGORÍA 1098</t>
  </si>
  <si>
    <t>MANO DE OBRA CATEGORÍA 1099</t>
  </si>
  <si>
    <t>MANO DE OBRA CATEGORÍA 1100</t>
  </si>
  <si>
    <t>AE 9</t>
  </si>
  <si>
    <t>COSTO UNITARIO</t>
  </si>
  <si>
    <t>COMISIÓN FEDERAL DE ELECTRICIDAD</t>
  </si>
  <si>
    <t>Versión de reportes:</t>
  </si>
  <si>
    <t>codigodelaobra</t>
  </si>
  <si>
    <t>Código de la obra.</t>
  </si>
  <si>
    <t>PU2010-OBRA NUEVA 001</t>
  </si>
  <si>
    <t>Se usa para sumarizar los costos por prestaciones mas el salario moneda 1.</t>
  </si>
  <si>
    <t>Se usa para sumarizar los costos por prestaciones mas el salario moneda 2.</t>
  </si>
  <si>
    <t>Cantidad x salario moneda 1.</t>
  </si>
  <si>
    <t>Cantidad x salario moneda 2.</t>
  </si>
  <si>
    <t>cargocontacto</t>
  </si>
  <si>
    <t>telefonocontacto</t>
  </si>
  <si>
    <t>mailcontacto</t>
  </si>
  <si>
    <t>Nombre del contacto del cliente.</t>
  </si>
  <si>
    <t>Cargo del contacto del cliente.</t>
  </si>
  <si>
    <t>Telefono del contacto del cliente.</t>
  </si>
  <si>
    <t>Correo electrónico del contacto del cliente.</t>
  </si>
  <si>
    <t>Correo electrónico del cliente.</t>
  </si>
  <si>
    <t>codigovendedor</t>
  </si>
  <si>
    <t>nombrevendedor</t>
  </si>
  <si>
    <t>cargovendedor</t>
  </si>
  <si>
    <t>telefonovendedor</t>
  </si>
  <si>
    <t>mailvendedor</t>
  </si>
  <si>
    <t>Código del vendedor.</t>
  </si>
  <si>
    <t>Nombre del vendedor.</t>
  </si>
  <si>
    <t>Cargo del vendedor.</t>
  </si>
  <si>
    <t>Teléfono del vendedor.</t>
  </si>
  <si>
    <t>e-mail del vendedor.</t>
  </si>
  <si>
    <t>VENDEDOR-01</t>
  </si>
  <si>
    <t>Angel Aguilar</t>
  </si>
  <si>
    <t>Gerente de ventas</t>
  </si>
  <si>
    <t>100216-14</t>
  </si>
  <si>
    <t>ventas@neodata.com.mx</t>
  </si>
  <si>
    <t>{tipocombustible}</t>
  </si>
  <si>
    <t>Tipo de combustible.</t>
  </si>
  <si>
    <t>LICITACION No:</t>
  </si>
  <si>
    <t>RELACIÓN DE LOS COSTOS UNITARIOS BÁSICOS</t>
  </si>
  <si>
    <t>Cantidad</t>
  </si>
  <si>
    <t>Documento Complementario</t>
  </si>
  <si>
    <t>Importe Prestaciones</t>
  </si>
  <si>
    <t>CALCULO DE PRESTACIONES DE LA MANO DE OBRA DIRECTA, PARA INCIDENCIA EN EL INDIRECTO (CONTRATO COLECTIVO SUTERM clausula Décima Septima, Vigésima Novena, Cuadragésima Tercera)</t>
  </si>
  <si>
    <t>{codigosauxiliares}</t>
  </si>
  <si>
    <t>Es la lista de códigos auxiliares de los conceptos en los que participa el insumo.</t>
  </si>
  <si>
    <t>{codigosinternos}</t>
  </si>
  <si>
    <t>Es la lista de conceptos en los que participa el insumo.</t>
  </si>
  <si>
    <t>SALARIO NOMINAL</t>
  </si>
  <si>
    <t>Terminacion de Obra = 35 dias/365</t>
  </si>
  <si>
    <t xml:space="preserve"> </t>
  </si>
  <si>
    <t>Despensa 28.5%</t>
  </si>
  <si>
    <t>Ayuda Transporte 12.00%</t>
  </si>
  <si>
    <t>Renta de Casa 13.0%</t>
  </si>
  <si>
    <t>Seguro de Vida =$85/30dias</t>
  </si>
  <si>
    <t>RELACION DE MAQUINARIA Y/O EQUIPO DE CONSTRUCCION</t>
  </si>
  <si>
    <t>Clasificación Codificación</t>
  </si>
  <si>
    <t>NOMBRE Y MODELO DE LA MÁQUINA Y EQUIPO CONSTRUCCIÓN</t>
  </si>
  <si>
    <t>FECHA</t>
  </si>
  <si>
    <t>PROPIEDAD</t>
  </si>
  <si>
    <t>No</t>
  </si>
  <si>
    <t>USOS ACTUALES</t>
  </si>
  <si>
    <t>UBICACIÓN FISICA</t>
  </si>
  <si>
    <t>ARRENDADO</t>
  </si>
  <si>
    <t>AT 4</t>
  </si>
  <si>
    <t>Cantidad del último cálculo de explosión de insumos de estimación X Costo del insumo moneda 1</t>
  </si>
  <si>
    <t>Cantidad del último cálculo de explosión de insumos de estimación X Costo del insumo moneda 2</t>
  </si>
  <si>
    <t>{importecostoestimacionmon1}</t>
  </si>
  <si>
    <t>{importecostoestimacionmon2}</t>
  </si>
  <si>
    <t>Despensa 34%</t>
  </si>
  <si>
    <t>Ayuda Transporte 18.49%</t>
  </si>
  <si>
    <t>Renta de Casa 16.6%</t>
  </si>
  <si>
    <t>Seguro de Vida =$95/30dias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</si>
</sst>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164" formatCode="&quot;$&quot;#,##0.00"/>
    <numFmt numFmtId="165" formatCode="#,##0.000000"/>
    <numFmt numFmtId="166" formatCode="#,##0.00000"/>
    <numFmt numFmtId="167" formatCode="dd/mm/yyyy;@"/>
    <numFmt numFmtId="168" formatCode="0.000000"/>
    <numFmt numFmtId="169" formatCode="0.0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rgb="FF00B050"/>
      <name val="Arial"/>
      <family val="2"/>
    </font>
    <font>
      <b/>
      <sz val="6"/>
      <name val="Arial"/>
      <family val="2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1"/>
      <scheme val="major"/>
    </font>
    <font>
      <sz val="11"/>
      <color theme="4" tint="-0.249977111117893"/>
      <name val="Calibri"/>
      <family val="2"/>
      <scheme val="minor"/>
    </font>
    <font>
      <sz val="10"/>
      <color theme="4" tint="-0.249977111117893"/>
      <name val="Arial"/>
      <family val="2"/>
    </font>
    <font>
      <sz val="10"/>
      <color theme="0" tint="-0.49998474074526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46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44" fontId="14" fillId="0" borderId="0" applyFont="0" applyFill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9" fillId="30" borderId="0" applyNumberFormat="0" applyBorder="0" applyAlignment="0" applyProtection="0"/>
    <xf numFmtId="0" fontId="22" fillId="31" borderId="28" applyNumberFormat="0" applyAlignment="0" applyProtection="0"/>
    <xf numFmtId="0" fontId="24" fillId="32" borderId="31" applyNumberFormat="0" applyAlignment="0" applyProtection="0"/>
    <xf numFmtId="0" fontId="26" fillId="0" borderId="0" applyNumberFormat="0" applyFill="0" applyBorder="0" applyAlignment="0" applyProtection="0"/>
    <xf numFmtId="0" fontId="18" fillId="33" borderId="0" applyNumberFormat="0" applyBorder="0" applyAlignment="0" applyProtection="0"/>
    <xf numFmtId="0" fontId="15" fillId="0" borderId="25" applyNumberFormat="0" applyFill="0" applyAlignment="0" applyProtection="0"/>
    <xf numFmtId="0" fontId="16" fillId="0" borderId="26" applyNumberFormat="0" applyFill="0" applyAlignment="0" applyProtection="0"/>
    <xf numFmtId="0" fontId="17" fillId="0" borderId="27" applyNumberFormat="0" applyFill="0" applyAlignment="0" applyProtection="0"/>
    <xf numFmtId="0" fontId="17" fillId="0" borderId="0" applyNumberFormat="0" applyFill="0" applyBorder="0" applyAlignment="0" applyProtection="0"/>
    <xf numFmtId="0" fontId="20" fillId="34" borderId="28" applyNumberFormat="0" applyAlignment="0" applyProtection="0"/>
    <xf numFmtId="0" fontId="23" fillId="0" borderId="30" applyNumberFormat="0" applyFill="0" applyAlignment="0" applyProtection="0"/>
    <xf numFmtId="0" fontId="1" fillId="0" borderId="0"/>
    <xf numFmtId="0" fontId="1" fillId="35" borderId="32" applyNumberFormat="0" applyFont="0" applyAlignment="0" applyProtection="0"/>
    <xf numFmtId="0" fontId="21" fillId="31" borderId="29" applyNumberFormat="0" applyAlignment="0" applyProtection="0"/>
    <xf numFmtId="0" fontId="29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</cellStyleXfs>
  <cellXfs count="268">
    <xf numFmtId="0" fontId="0" fillId="0" borderId="0" xfId="0"/>
    <xf numFmtId="0" fontId="2" fillId="0" borderId="0" xfId="0" applyFont="1" applyAlignment="1">
      <alignment horizontal="centerContinuous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3" borderId="3" xfId="0" applyFill="1" applyBorder="1"/>
    <xf numFmtId="0" fontId="4" fillId="4" borderId="1" xfId="0" applyFont="1" applyFill="1" applyBorder="1"/>
    <xf numFmtId="0" fontId="0" fillId="4" borderId="2" xfId="0" applyFill="1" applyBorder="1"/>
    <xf numFmtId="0" fontId="2" fillId="3" borderId="3" xfId="0" applyFont="1" applyFill="1" applyBorder="1"/>
    <xf numFmtId="0" fontId="5" fillId="0" borderId="0" xfId="0" applyFont="1"/>
    <xf numFmtId="0" fontId="5" fillId="0" borderId="7" xfId="0" applyFont="1" applyBorder="1"/>
    <xf numFmtId="0" fontId="0" fillId="0" borderId="8" xfId="0" applyBorder="1"/>
    <xf numFmtId="0" fontId="5" fillId="0" borderId="9" xfId="0" applyFont="1" applyBorder="1"/>
    <xf numFmtId="0" fontId="0" fillId="0" borderId="11" xfId="0" applyBorder="1"/>
    <xf numFmtId="0" fontId="5" fillId="0" borderId="4" xfId="0" applyFont="1" applyBorder="1"/>
    <xf numFmtId="0" fontId="5" fillId="0" borderId="0" xfId="0" applyFont="1" applyAlignment="1">
      <alignment horizontal="center" vertical="top"/>
    </xf>
    <xf numFmtId="0" fontId="6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0" fillId="0" borderId="6" xfId="0" applyBorder="1"/>
    <xf numFmtId="0" fontId="7" fillId="3" borderId="3" xfId="0" applyFont="1" applyFill="1" applyBorder="1" applyAlignment="1">
      <alignment vertical="top" wrapText="1"/>
    </xf>
    <xf numFmtId="0" fontId="9" fillId="3" borderId="3" xfId="1" applyFill="1" applyBorder="1" applyAlignment="1" applyProtection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16" xfId="0" applyFont="1" applyFill="1" applyBorder="1" applyAlignment="1">
      <alignment vertical="top" wrapText="1"/>
    </xf>
    <xf numFmtId="0" fontId="7" fillId="5" borderId="2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7" fillId="5" borderId="17" xfId="0" applyFont="1" applyFill="1" applyBorder="1" applyAlignment="1">
      <alignment vertical="top" wrapText="1"/>
    </xf>
    <xf numFmtId="164" fontId="7" fillId="3" borderId="3" xfId="0" applyNumberFormat="1" applyFont="1" applyFill="1" applyBorder="1" applyAlignment="1">
      <alignment vertical="top" wrapText="1"/>
    </xf>
    <xf numFmtId="0" fontId="7" fillId="2" borderId="19" xfId="0" applyFont="1" applyFill="1" applyBorder="1" applyAlignment="1">
      <alignment horizontal="center" vertical="top"/>
    </xf>
    <xf numFmtId="0" fontId="0" fillId="5" borderId="20" xfId="0" applyFill="1" applyBorder="1" applyAlignment="1">
      <alignment vertical="top"/>
    </xf>
    <xf numFmtId="0" fontId="0" fillId="3" borderId="1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0" fillId="5" borderId="2" xfId="0" applyFill="1" applyBorder="1" applyAlignment="1">
      <alignment vertical="top"/>
    </xf>
    <xf numFmtId="0" fontId="0" fillId="3" borderId="18" xfId="0" applyFill="1" applyBorder="1" applyAlignment="1">
      <alignment vertical="top"/>
    </xf>
    <xf numFmtId="0" fontId="0" fillId="5" borderId="17" xfId="0" applyFill="1" applyBorder="1" applyAlignment="1">
      <alignment vertical="top"/>
    </xf>
    <xf numFmtId="0" fontId="7" fillId="5" borderId="21" xfId="0" applyFont="1" applyFill="1" applyBorder="1" applyAlignment="1">
      <alignment vertical="top"/>
    </xf>
    <xf numFmtId="49" fontId="8" fillId="0" borderId="0" xfId="0" applyNumberFormat="1" applyFont="1" applyAlignment="1">
      <alignment vertical="top"/>
    </xf>
    <xf numFmtId="49" fontId="7" fillId="3" borderId="3" xfId="0" applyNumberFormat="1" applyFont="1" applyFill="1" applyBorder="1" applyAlignment="1">
      <alignment vertical="top" wrapText="1"/>
    </xf>
    <xf numFmtId="164" fontId="5" fillId="0" borderId="0" xfId="0" applyNumberFormat="1" applyFont="1" applyAlignment="1">
      <alignment horizontal="right" vertical="top"/>
    </xf>
    <xf numFmtId="0" fontId="3" fillId="3" borderId="3" xfId="0" applyFont="1" applyFill="1" applyBorder="1" applyAlignment="1">
      <alignment vertical="top"/>
    </xf>
    <xf numFmtId="0" fontId="7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7" fillId="2" borderId="23" xfId="0" applyFont="1" applyFill="1" applyBorder="1" applyAlignment="1">
      <alignment horizontal="center" vertical="top"/>
    </xf>
    <xf numFmtId="0" fontId="7" fillId="2" borderId="23" xfId="0" applyFont="1" applyFill="1" applyBorder="1" applyAlignment="1">
      <alignment horizontal="center" vertical="top" wrapText="1"/>
    </xf>
    <xf numFmtId="0" fontId="3" fillId="3" borderId="16" xfId="0" applyFont="1" applyFill="1" applyBorder="1" applyAlignment="1">
      <alignment vertical="top"/>
    </xf>
    <xf numFmtId="0" fontId="3" fillId="3" borderId="18" xfId="0" applyFont="1" applyFill="1" applyBorder="1" applyAlignment="1">
      <alignment vertical="top"/>
    </xf>
    <xf numFmtId="0" fontId="3" fillId="3" borderId="1" xfId="0" applyFont="1" applyFill="1" applyBorder="1" applyAlignment="1">
      <alignment vertical="top"/>
    </xf>
    <xf numFmtId="10" fontId="7" fillId="3" borderId="3" xfId="0" applyNumberFormat="1" applyFont="1" applyFill="1" applyBorder="1" applyAlignment="1">
      <alignment vertical="top" wrapText="1"/>
    </xf>
    <xf numFmtId="0" fontId="3" fillId="3" borderId="3" xfId="0" applyFont="1" applyFill="1" applyBorder="1"/>
    <xf numFmtId="0" fontId="2" fillId="3" borderId="2" xfId="0" applyFont="1" applyFill="1" applyBorder="1" applyAlignment="1">
      <alignment vertical="top" wrapText="1"/>
    </xf>
    <xf numFmtId="0" fontId="0" fillId="0" borderId="5" xfId="0" applyBorder="1"/>
    <xf numFmtId="0" fontId="0" fillId="0" borderId="0" xfId="0" applyAlignment="1">
      <alignment horizontal="centerContinuous" vertical="center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11" fillId="0" borderId="8" xfId="0" applyFont="1" applyBorder="1" applyAlignment="1">
      <alignment horizontal="centerContinuous"/>
    </xf>
    <xf numFmtId="0" fontId="12" fillId="0" borderId="7" xfId="0" applyFont="1" applyBorder="1" applyAlignment="1">
      <alignment horizontal="centerContinuous"/>
    </xf>
    <xf numFmtId="0" fontId="10" fillId="0" borderId="7" xfId="0" applyFont="1" applyBorder="1"/>
    <xf numFmtId="0" fontId="2" fillId="0" borderId="7" xfId="0" applyFont="1" applyBorder="1" applyAlignment="1">
      <alignment horizontal="centerContinuous"/>
    </xf>
    <xf numFmtId="0" fontId="2" fillId="0" borderId="8" xfId="0" applyFont="1" applyBorder="1" applyAlignment="1">
      <alignment horizontal="centerContinuous"/>
    </xf>
    <xf numFmtId="0" fontId="6" fillId="0" borderId="4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165" fontId="5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Continuous" vertical="center"/>
    </xf>
    <xf numFmtId="0" fontId="6" fillId="0" borderId="5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3" fillId="0" borderId="2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49" fontId="30" fillId="0" borderId="0" xfId="38" applyNumberFormat="1" applyFont="1"/>
    <xf numFmtId="164" fontId="31" fillId="0" borderId="0" xfId="2" applyNumberFormat="1" applyFont="1"/>
    <xf numFmtId="0" fontId="27" fillId="0" borderId="35" xfId="38" applyFont="1" applyBorder="1"/>
    <xf numFmtId="0" fontId="3" fillId="0" borderId="0" xfId="0" applyFont="1"/>
    <xf numFmtId="0" fontId="5" fillId="0" borderId="0" xfId="43" applyFont="1"/>
    <xf numFmtId="0" fontId="3" fillId="0" borderId="0" xfId="43"/>
    <xf numFmtId="0" fontId="5" fillId="0" borderId="4" xfId="43" applyFont="1" applyBorder="1"/>
    <xf numFmtId="0" fontId="3" fillId="0" borderId="6" xfId="43" applyBorder="1"/>
    <xf numFmtId="0" fontId="3" fillId="0" borderId="4" xfId="43" applyBorder="1"/>
    <xf numFmtId="0" fontId="3" fillId="0" borderId="5" xfId="43" applyBorder="1"/>
    <xf numFmtId="0" fontId="5" fillId="0" borderId="7" xfId="43" applyFont="1" applyBorder="1"/>
    <xf numFmtId="0" fontId="3" fillId="0" borderId="8" xfId="43" applyBorder="1"/>
    <xf numFmtId="0" fontId="10" fillId="0" borderId="7" xfId="43" applyFont="1" applyBorder="1"/>
    <xf numFmtId="0" fontId="2" fillId="0" borderId="7" xfId="43" applyFont="1" applyBorder="1" applyAlignment="1">
      <alignment horizontal="centerContinuous"/>
    </xf>
    <xf numFmtId="0" fontId="2" fillId="0" borderId="8" xfId="43" applyFont="1" applyBorder="1" applyAlignment="1">
      <alignment horizontal="centerContinuous"/>
    </xf>
    <xf numFmtId="0" fontId="3" fillId="0" borderId="7" xfId="43" applyBorder="1"/>
    <xf numFmtId="0" fontId="12" fillId="0" borderId="7" xfId="43" applyFont="1" applyBorder="1" applyAlignment="1">
      <alignment horizontal="centerContinuous"/>
    </xf>
    <xf numFmtId="0" fontId="11" fillId="0" borderId="8" xfId="43" applyFont="1" applyBorder="1" applyAlignment="1">
      <alignment horizontal="centerContinuous"/>
    </xf>
    <xf numFmtId="0" fontId="5" fillId="0" borderId="9" xfId="43" applyFont="1" applyBorder="1"/>
    <xf numFmtId="0" fontId="3" fillId="0" borderId="11" xfId="43" applyBorder="1"/>
    <xf numFmtId="0" fontId="3" fillId="0" borderId="9" xfId="43" applyBorder="1"/>
    <xf numFmtId="0" fontId="6" fillId="0" borderId="4" xfId="43" applyFont="1" applyBorder="1" applyAlignment="1">
      <alignment vertical="center"/>
    </xf>
    <xf numFmtId="0" fontId="6" fillId="0" borderId="6" xfId="43" applyFont="1" applyBorder="1" applyAlignment="1">
      <alignment vertical="center"/>
    </xf>
    <xf numFmtId="0" fontId="6" fillId="0" borderId="7" xfId="43" applyFont="1" applyBorder="1" applyAlignment="1">
      <alignment vertical="center"/>
    </xf>
    <xf numFmtId="0" fontId="6" fillId="0" borderId="8" xfId="43" applyFont="1" applyBorder="1" applyAlignment="1">
      <alignment vertical="center"/>
    </xf>
    <xf numFmtId="0" fontId="5" fillId="0" borderId="22" xfId="43" applyFont="1" applyBorder="1" applyAlignment="1">
      <alignment horizontal="center"/>
    </xf>
    <xf numFmtId="0" fontId="5" fillId="0" borderId="33" xfId="43" applyFont="1" applyBorder="1" applyAlignment="1">
      <alignment horizontal="centerContinuous"/>
    </xf>
    <xf numFmtId="0" fontId="5" fillId="0" borderId="36" xfId="43" applyFont="1" applyBorder="1" applyAlignment="1">
      <alignment horizontal="centerContinuous"/>
    </xf>
    <xf numFmtId="0" fontId="5" fillId="0" borderId="34" xfId="43" applyFont="1" applyBorder="1" applyAlignment="1">
      <alignment horizontal="centerContinuous"/>
    </xf>
    <xf numFmtId="49" fontId="5" fillId="0" borderId="0" xfId="43" applyNumberFormat="1" applyFont="1" applyAlignment="1">
      <alignment vertical="top"/>
    </xf>
    <xf numFmtId="0" fontId="5" fillId="0" borderId="0" xfId="43" applyFont="1" applyAlignment="1">
      <alignment vertical="top"/>
    </xf>
    <xf numFmtId="0" fontId="5" fillId="0" borderId="0" xfId="43" applyFont="1" applyAlignment="1">
      <alignment horizontal="centerContinuous" vertical="top"/>
    </xf>
    <xf numFmtId="164" fontId="5" fillId="0" borderId="0" xfId="43" applyNumberFormat="1" applyFont="1" applyAlignment="1">
      <alignment horizontal="right" vertical="top"/>
    </xf>
    <xf numFmtId="0" fontId="2" fillId="3" borderId="3" xfId="0" applyFont="1" applyFill="1" applyBorder="1" applyAlignment="1">
      <alignment horizontal="left" vertical="top" wrapText="1"/>
    </xf>
    <xf numFmtId="166" fontId="5" fillId="0" borderId="0" xfId="0" applyNumberFormat="1" applyFont="1" applyAlignment="1">
      <alignment horizontal="right" vertical="top"/>
    </xf>
    <xf numFmtId="0" fontId="32" fillId="0" borderId="0" xfId="0" applyFont="1" applyAlignment="1">
      <alignment horizontal="right"/>
    </xf>
    <xf numFmtId="0" fontId="32" fillId="0" borderId="0" xfId="0" applyFont="1" applyAlignment="1">
      <alignment horizontal="left"/>
    </xf>
    <xf numFmtId="0" fontId="3" fillId="3" borderId="3" xfId="0" applyFont="1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0" fillId="3" borderId="1" xfId="0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2" fillId="3" borderId="3" xfId="0" applyFont="1" applyFill="1" applyBorder="1" applyAlignment="1">
      <alignment vertical="top" wrapText="1"/>
    </xf>
    <xf numFmtId="167" fontId="7" fillId="3" borderId="3" xfId="0" applyNumberFormat="1" applyFont="1" applyFill="1" applyBorder="1" applyAlignment="1">
      <alignment vertical="top" wrapText="1"/>
    </xf>
    <xf numFmtId="167" fontId="7" fillId="3" borderId="18" xfId="0" applyNumberFormat="1" applyFont="1" applyFill="1" applyBorder="1" applyAlignment="1">
      <alignment vertical="top" wrapText="1"/>
    </xf>
    <xf numFmtId="0" fontId="0" fillId="0" borderId="0" xfId="0" applyAlignment="1">
      <alignment horizontal="justify"/>
    </xf>
    <xf numFmtId="0" fontId="5" fillId="0" borderId="4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6" fillId="0" borderId="37" xfId="0" applyFont="1" applyBorder="1" applyAlignment="1">
      <alignment vertical="center"/>
    </xf>
    <xf numFmtId="0" fontId="6" fillId="0" borderId="38" xfId="0" applyFont="1" applyBorder="1" applyAlignment="1">
      <alignment vertical="center"/>
    </xf>
    <xf numFmtId="0" fontId="0" fillId="0" borderId="37" xfId="0" applyBorder="1"/>
    <xf numFmtId="0" fontId="2" fillId="0" borderId="38" xfId="0" applyFont="1" applyBorder="1" applyAlignment="1">
      <alignment horizontal="centerContinuous"/>
    </xf>
    <xf numFmtId="0" fontId="0" fillId="0" borderId="38" xfId="0" applyBorder="1"/>
    <xf numFmtId="0" fontId="0" fillId="0" borderId="39" xfId="0" applyBorder="1"/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5" fillId="0" borderId="7" xfId="0" applyFont="1" applyBorder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8" xfId="0" applyFont="1" applyBorder="1" applyAlignment="1">
      <alignment horizontal="centerContinuous"/>
    </xf>
    <xf numFmtId="0" fontId="5" fillId="0" borderId="8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38" xfId="0" applyFont="1" applyBorder="1" applyAlignment="1">
      <alignment horizontal="centerContinuous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43" applyFont="1" applyBorder="1" applyAlignment="1">
      <alignment horizontal="centerContinuous"/>
    </xf>
    <xf numFmtId="0" fontId="0" fillId="0" borderId="10" xfId="0" applyBorder="1"/>
    <xf numFmtId="0" fontId="3" fillId="0" borderId="10" xfId="43" applyBorder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5" fillId="3" borderId="3" xfId="0" applyFont="1" applyFill="1" applyBorder="1"/>
    <xf numFmtId="0" fontId="36" fillId="3" borderId="3" xfId="0" applyFont="1" applyFill="1" applyBorder="1"/>
    <xf numFmtId="44" fontId="5" fillId="0" borderId="0" xfId="0" applyNumberFormat="1" applyFont="1" applyAlignment="1">
      <alignment horizontal="right" vertical="top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0" xfId="0" applyFont="1" applyAlignment="1">
      <alignment horizontal="centerContinuous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justify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horizontal="justify" vertical="top" wrapText="1"/>
    </xf>
    <xf numFmtId="168" fontId="5" fillId="0" borderId="0" xfId="0" applyNumberFormat="1" applyFont="1" applyAlignment="1">
      <alignment horizontal="left" vertical="top" wrapText="1"/>
    </xf>
    <xf numFmtId="167" fontId="5" fillId="0" borderId="0" xfId="0" applyNumberFormat="1" applyFont="1" applyAlignment="1">
      <alignment horizontal="left" vertical="top" wrapText="1"/>
    </xf>
    <xf numFmtId="169" fontId="5" fillId="0" borderId="0" xfId="0" applyNumberFormat="1" applyFont="1" applyAlignment="1">
      <alignment horizontal="left" vertical="top" wrapText="1"/>
    </xf>
    <xf numFmtId="164" fontId="5" fillId="0" borderId="0" xfId="0" applyNumberFormat="1" applyFont="1" applyAlignment="1">
      <alignment horizontal="center" vertical="top"/>
    </xf>
    <xf numFmtId="0" fontId="5" fillId="0" borderId="5" xfId="0" applyFont="1" applyBorder="1"/>
    <xf numFmtId="0" fontId="12" fillId="0" borderId="0" xfId="0" applyFont="1" applyAlignment="1">
      <alignment horizontal="centerContinuous"/>
    </xf>
    <xf numFmtId="0" fontId="5" fillId="0" borderId="0" xfId="0" applyFont="1" applyAlignment="1">
      <alignment horizontal="center"/>
    </xf>
    <xf numFmtId="0" fontId="11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37" xfId="0" applyBorder="1" applyAlignment="1">
      <alignment horizontal="center"/>
    </xf>
    <xf numFmtId="0" fontId="37" fillId="0" borderId="38" xfId="0" applyFont="1" applyBorder="1" applyAlignment="1">
      <alignment horizontal="center" vertical="center"/>
    </xf>
    <xf numFmtId="0" fontId="37" fillId="0" borderId="38" xfId="0" applyFont="1" applyBorder="1" applyAlignment="1">
      <alignment horizontal="center"/>
    </xf>
    <xf numFmtId="0" fontId="5" fillId="0" borderId="39" xfId="0" applyFont="1" applyBorder="1"/>
    <xf numFmtId="0" fontId="6" fillId="0" borderId="39" xfId="0" applyFont="1" applyBorder="1" applyAlignment="1">
      <alignment vertical="center"/>
    </xf>
    <xf numFmtId="169" fontId="5" fillId="0" borderId="0" xfId="0" applyNumberFormat="1" applyFont="1" applyAlignment="1">
      <alignment horizontal="center" vertical="top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5" fillId="0" borderId="0" xfId="0" applyFont="1" applyAlignment="1">
      <alignment horizontal="left"/>
    </xf>
    <xf numFmtId="0" fontId="5" fillId="0" borderId="7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0" xfId="0" applyFont="1" applyAlignment="1">
      <alignment horizontal="justify" vertical="top" wrapText="1"/>
    </xf>
    <xf numFmtId="0" fontId="5" fillId="0" borderId="13" xfId="0" applyFont="1" applyBorder="1" applyAlignment="1">
      <alignment horizontal="center" vertical="center"/>
    </xf>
    <xf numFmtId="0" fontId="3" fillId="0" borderId="24" xfId="0" applyFont="1" applyBorder="1"/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5" fillId="0" borderId="8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3" fillId="0" borderId="9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8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24" xfId="0" applyBorder="1"/>
    <xf numFmtId="0" fontId="3" fillId="0" borderId="9" xfId="0" applyFont="1" applyBorder="1"/>
    <xf numFmtId="0" fontId="3" fillId="0" borderId="11" xfId="0" applyFont="1" applyBorder="1"/>
    <xf numFmtId="0" fontId="3" fillId="0" borderId="10" xfId="0" applyFont="1" applyBorder="1"/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5" fillId="0" borderId="8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8" xfId="0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5" fillId="0" borderId="0" xfId="43" applyFont="1" applyAlignment="1">
      <alignment horizontal="justify" vertical="top" wrapText="1"/>
    </xf>
    <xf numFmtId="0" fontId="10" fillId="0" borderId="33" xfId="43" applyFont="1" applyBorder="1" applyAlignment="1">
      <alignment horizontal="center" vertical="center"/>
    </xf>
    <xf numFmtId="0" fontId="10" fillId="0" borderId="36" xfId="43" applyFont="1" applyBorder="1" applyAlignment="1">
      <alignment horizontal="center" vertical="center"/>
    </xf>
    <xf numFmtId="0" fontId="10" fillId="0" borderId="34" xfId="43" applyFont="1" applyBorder="1" applyAlignment="1">
      <alignment horizontal="center" vertical="center"/>
    </xf>
    <xf numFmtId="0" fontId="5" fillId="0" borderId="4" xfId="43" applyFont="1" applyBorder="1" applyAlignment="1">
      <alignment horizontal="center" vertical="center" wrapText="1"/>
    </xf>
    <xf numFmtId="0" fontId="5" fillId="0" borderId="6" xfId="43" applyFont="1" applyBorder="1" applyAlignment="1">
      <alignment horizontal="center" vertical="center" wrapText="1"/>
    </xf>
    <xf numFmtId="0" fontId="5" fillId="0" borderId="7" xfId="43" applyFont="1" applyBorder="1" applyAlignment="1">
      <alignment horizontal="center" vertical="center" wrapText="1"/>
    </xf>
    <xf numFmtId="0" fontId="5" fillId="0" borderId="8" xfId="43" applyFont="1" applyBorder="1" applyAlignment="1">
      <alignment horizontal="center" vertical="center" wrapText="1"/>
    </xf>
    <xf numFmtId="0" fontId="5" fillId="0" borderId="7" xfId="43" applyFont="1" applyBorder="1" applyAlignment="1">
      <alignment horizontal="justify" vertical="top" wrapText="1"/>
    </xf>
    <xf numFmtId="0" fontId="5" fillId="0" borderId="8" xfId="43" applyFont="1" applyBorder="1" applyAlignment="1">
      <alignment horizontal="justify" vertical="top" wrapText="1"/>
    </xf>
    <xf numFmtId="0" fontId="3" fillId="0" borderId="10" xfId="0" applyFont="1" applyBorder="1" applyAlignment="1">
      <alignment wrapText="1"/>
    </xf>
  </cellXfs>
  <cellStyles count="46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40% - Accent1" xfId="9" xr:uid="{00000000-0005-0000-0000-000006000000}"/>
    <cellStyle name="40% - Accent2" xfId="10" xr:uid="{00000000-0005-0000-0000-000007000000}"/>
    <cellStyle name="40% - Accent3" xfId="11" xr:uid="{00000000-0005-0000-0000-000008000000}"/>
    <cellStyle name="40% - Accent4" xfId="12" xr:uid="{00000000-0005-0000-0000-000009000000}"/>
    <cellStyle name="40% - Accent5" xfId="13" xr:uid="{00000000-0005-0000-0000-00000A000000}"/>
    <cellStyle name="40% - Accent6" xfId="14" xr:uid="{00000000-0005-0000-0000-00000B000000}"/>
    <cellStyle name="60% - Accent1" xfId="15" xr:uid="{00000000-0005-0000-0000-00000C000000}"/>
    <cellStyle name="60% - Accent2" xfId="16" xr:uid="{00000000-0005-0000-0000-00000D000000}"/>
    <cellStyle name="60% - Accent3" xfId="17" xr:uid="{00000000-0005-0000-0000-00000E000000}"/>
    <cellStyle name="60% - Accent4" xfId="18" xr:uid="{00000000-0005-0000-0000-00000F000000}"/>
    <cellStyle name="60% - Accent5" xfId="19" xr:uid="{00000000-0005-0000-0000-000010000000}"/>
    <cellStyle name="60% - Accent6" xfId="20" xr:uid="{00000000-0005-0000-0000-000011000000}"/>
    <cellStyle name="Accent1" xfId="21" xr:uid="{00000000-0005-0000-0000-000012000000}"/>
    <cellStyle name="Accent2" xfId="22" xr:uid="{00000000-0005-0000-0000-000013000000}"/>
    <cellStyle name="Accent3" xfId="23" xr:uid="{00000000-0005-0000-0000-000014000000}"/>
    <cellStyle name="Accent4" xfId="24" xr:uid="{00000000-0005-0000-0000-000015000000}"/>
    <cellStyle name="Accent5" xfId="25" xr:uid="{00000000-0005-0000-0000-000016000000}"/>
    <cellStyle name="Accent6" xfId="26" xr:uid="{00000000-0005-0000-0000-000017000000}"/>
    <cellStyle name="Bad" xfId="27" xr:uid="{00000000-0005-0000-0000-000018000000}"/>
    <cellStyle name="Calculation" xfId="28" xr:uid="{00000000-0005-0000-0000-000019000000}"/>
    <cellStyle name="Check Cell" xfId="29" xr:uid="{00000000-0005-0000-0000-00001A000000}"/>
    <cellStyle name="Currency" xfId="2" builtinId="4"/>
    <cellStyle name="Explanatory Text" xfId="30" xr:uid="{00000000-0005-0000-0000-00001B000000}"/>
    <cellStyle name="Good" xfId="31" xr:uid="{00000000-0005-0000-0000-00001C000000}"/>
    <cellStyle name="Heading 1" xfId="32" xr:uid="{00000000-0005-0000-0000-00001D000000}"/>
    <cellStyle name="Heading 2" xfId="33" xr:uid="{00000000-0005-0000-0000-00001E000000}"/>
    <cellStyle name="Heading 3" xfId="34" xr:uid="{00000000-0005-0000-0000-00001F000000}"/>
    <cellStyle name="Heading 4" xfId="35" xr:uid="{00000000-0005-0000-0000-000020000000}"/>
    <cellStyle name="Hyperlink" xfId="1" builtinId="8"/>
    <cellStyle name="Input" xfId="36" xr:uid="{00000000-0005-0000-0000-000022000000}"/>
    <cellStyle name="Linked Cell" xfId="37" xr:uid="{00000000-0005-0000-0000-000023000000}"/>
    <cellStyle name="Millares 2" xfId="44" xr:uid="{00000000-0005-0000-0000-000024000000}"/>
    <cellStyle name="Normal" xfId="0" builtinId="0"/>
    <cellStyle name="Normal 2" xfId="43" xr:uid="{00000000-0005-0000-0000-000027000000}"/>
    <cellStyle name="Normal 2 2" xfId="45" xr:uid="{00000000-0005-0000-0000-000028000000}"/>
    <cellStyle name="Normal_N_Tabulador Salarios" xfId="38" xr:uid="{00000000-0005-0000-0000-000029000000}"/>
    <cellStyle name="Note" xfId="39" xr:uid="{00000000-0005-0000-0000-00002A000000}"/>
    <cellStyle name="Output" xfId="40" xr:uid="{00000000-0005-0000-0000-00002B000000}"/>
    <cellStyle name="Title" xfId="41" xr:uid="{00000000-0005-0000-0000-00002C000000}"/>
    <cellStyle name="Warning Text" xfId="42" xr:uid="{00000000-0005-0000-0000-00002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85725</xdr:rowOff>
    </xdr:from>
    <xdr:to>
      <xdr:col>2</xdr:col>
      <xdr:colOff>847726</xdr:colOff>
      <xdr:row>2</xdr:row>
      <xdr:rowOff>123825</xdr:rowOff>
    </xdr:to>
    <xdr:pic>
      <xdr:nvPicPr>
        <xdr:cNvPr id="3" name="LogoDep_CFE" descr="LOGEM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85725"/>
          <a:ext cx="2162176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114300</xdr:rowOff>
    </xdr:from>
    <xdr:to>
      <xdr:col>1</xdr:col>
      <xdr:colOff>1704976</xdr:colOff>
      <xdr:row>2</xdr:row>
      <xdr:rowOff>95250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114300"/>
          <a:ext cx="2162176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76200</xdr:rowOff>
    </xdr:from>
    <xdr:to>
      <xdr:col>1</xdr:col>
      <xdr:colOff>1861185</xdr:colOff>
      <xdr:row>0</xdr:row>
      <xdr:rowOff>78867</xdr:rowOff>
    </xdr:to>
    <xdr:pic>
      <xdr:nvPicPr>
        <xdr:cNvPr id="4" name="LogoDep_CFE" descr="LOGEMPG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76200"/>
          <a:ext cx="226695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85725</xdr:colOff>
      <xdr:row>0</xdr:row>
      <xdr:rowOff>85725</xdr:rowOff>
    </xdr:from>
    <xdr:to>
      <xdr:col>1</xdr:col>
      <xdr:colOff>1628776</xdr:colOff>
      <xdr:row>2</xdr:row>
      <xdr:rowOff>123825</xdr:rowOff>
    </xdr:to>
    <xdr:pic>
      <xdr:nvPicPr>
        <xdr:cNvPr id="5" name="LogoDep_CFE" descr="LOGEMPG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85725"/>
          <a:ext cx="2162176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114300</xdr:rowOff>
    </xdr:from>
    <xdr:to>
      <xdr:col>1</xdr:col>
      <xdr:colOff>1813180</xdr:colOff>
      <xdr:row>0</xdr:row>
      <xdr:rowOff>116967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114300"/>
          <a:ext cx="2219326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0</xdr:row>
      <xdr:rowOff>95250</xdr:rowOff>
    </xdr:from>
    <xdr:to>
      <xdr:col>1</xdr:col>
      <xdr:colOff>1590676</xdr:colOff>
      <xdr:row>2</xdr:row>
      <xdr:rowOff>133350</xdr:rowOff>
    </xdr:to>
    <xdr:pic>
      <xdr:nvPicPr>
        <xdr:cNvPr id="4" name="LogoDep_CFE" descr="LOGEMPG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95250"/>
          <a:ext cx="2162176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95251</xdr:rowOff>
    </xdr:from>
    <xdr:to>
      <xdr:col>1</xdr:col>
      <xdr:colOff>1704976</xdr:colOff>
      <xdr:row>2</xdr:row>
      <xdr:rowOff>114301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95251"/>
          <a:ext cx="2162176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57150</xdr:rowOff>
    </xdr:from>
    <xdr:to>
      <xdr:col>1</xdr:col>
      <xdr:colOff>1743075</xdr:colOff>
      <xdr:row>2</xdr:row>
      <xdr:rowOff>104775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299" y="57150"/>
          <a:ext cx="2209801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57150</xdr:rowOff>
    </xdr:from>
    <xdr:to>
      <xdr:col>1</xdr:col>
      <xdr:colOff>1743075</xdr:colOff>
      <xdr:row>2</xdr:row>
      <xdr:rowOff>104775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299" y="57150"/>
          <a:ext cx="2209801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57150</xdr:rowOff>
    </xdr:from>
    <xdr:to>
      <xdr:col>1</xdr:col>
      <xdr:colOff>1743075</xdr:colOff>
      <xdr:row>2</xdr:row>
      <xdr:rowOff>104775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6385DADB-B22D-4824-91BC-5973B4BA8AB3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299" y="57150"/>
          <a:ext cx="2209801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104775</xdr:rowOff>
    </xdr:from>
    <xdr:to>
      <xdr:col>1</xdr:col>
      <xdr:colOff>1100329</xdr:colOff>
      <xdr:row>2</xdr:row>
      <xdr:rowOff>161924</xdr:rowOff>
    </xdr:to>
    <xdr:pic>
      <xdr:nvPicPr>
        <xdr:cNvPr id="2" name="LogoDep_CFE" descr="LOGEMPG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50" y="104775"/>
          <a:ext cx="1957579" cy="400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vos%20de%20programa/Neodata/PU2010/Reportes%20Dev/Pruebas/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2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topLeftCell="A10" zoomScaleNormal="100" workbookViewId="0">
      <selection activeCell="C22" sqref="C22"/>
    </sheetView>
  </sheetViews>
  <sheetFormatPr defaultColWidth="9.140625" defaultRowHeight="12.75" x14ac:dyDescent="0.2"/>
  <cols>
    <col min="1" max="1" width="30.7109375" customWidth="1"/>
    <col min="2" max="2" width="75" bestFit="1" customWidth="1"/>
    <col min="3" max="3" width="52" customWidth="1"/>
  </cols>
  <sheetData>
    <row r="1" spans="1:3" x14ac:dyDescent="0.2">
      <c r="A1" s="119"/>
      <c r="B1" s="110" t="s">
        <v>571</v>
      </c>
      <c r="C1" s="111" t="s">
        <v>600</v>
      </c>
    </row>
    <row r="2" spans="1:3" ht="12.75" customHeight="1" x14ac:dyDescent="0.2">
      <c r="A2" s="41" t="s">
        <v>0</v>
      </c>
      <c r="B2" s="41"/>
      <c r="C2" s="42"/>
    </row>
    <row r="3" spans="1:3" ht="12.75" customHeight="1" x14ac:dyDescent="0.2">
      <c r="A3" s="43"/>
      <c r="B3" s="43"/>
      <c r="C3" s="43"/>
    </row>
    <row r="4" spans="1:3" ht="12.75" customHeight="1" x14ac:dyDescent="0.2">
      <c r="A4" s="28" t="s">
        <v>105</v>
      </c>
      <c r="B4" s="44" t="s">
        <v>2</v>
      </c>
      <c r="C4" s="45" t="s">
        <v>57</v>
      </c>
    </row>
    <row r="5" spans="1:3" ht="12.75" customHeight="1" x14ac:dyDescent="0.2">
      <c r="A5" s="32" t="s">
        <v>3</v>
      </c>
      <c r="B5" s="29"/>
      <c r="C5" s="24"/>
    </row>
    <row r="6" spans="1:3" ht="12.75" customHeight="1" x14ac:dyDescent="0.2">
      <c r="A6" s="46" t="s">
        <v>59</v>
      </c>
      <c r="B6" s="30" t="s">
        <v>4</v>
      </c>
      <c r="C6" s="23" t="s">
        <v>58</v>
      </c>
    </row>
    <row r="7" spans="1:3" ht="12.75" customHeight="1" x14ac:dyDescent="0.2">
      <c r="A7" s="40" t="s">
        <v>67</v>
      </c>
      <c r="B7" s="31" t="s">
        <v>5</v>
      </c>
      <c r="C7" s="20" t="s">
        <v>60</v>
      </c>
    </row>
    <row r="8" spans="1:3" ht="12.75" customHeight="1" x14ac:dyDescent="0.2">
      <c r="A8" s="40" t="s">
        <v>68</v>
      </c>
      <c r="B8" s="31" t="s">
        <v>6</v>
      </c>
      <c r="C8" s="20" t="s">
        <v>61</v>
      </c>
    </row>
    <row r="9" spans="1:3" ht="12.75" customHeight="1" x14ac:dyDescent="0.2">
      <c r="A9" s="40" t="s">
        <v>69</v>
      </c>
      <c r="B9" s="31" t="s">
        <v>7</v>
      </c>
      <c r="C9" s="20" t="s">
        <v>62</v>
      </c>
    </row>
    <row r="10" spans="1:3" ht="12.75" customHeight="1" x14ac:dyDescent="0.2">
      <c r="A10" s="31" t="s">
        <v>80</v>
      </c>
      <c r="B10" s="40" t="s">
        <v>93</v>
      </c>
      <c r="C10" s="20" t="s">
        <v>63</v>
      </c>
    </row>
    <row r="11" spans="1:3" ht="12.75" customHeight="1" x14ac:dyDescent="0.2">
      <c r="A11" s="31" t="s">
        <v>81</v>
      </c>
      <c r="B11" s="31" t="s">
        <v>8</v>
      </c>
      <c r="C11" s="20" t="s">
        <v>64</v>
      </c>
    </row>
    <row r="12" spans="1:3" ht="12.75" customHeight="1" x14ac:dyDescent="0.2">
      <c r="A12" s="31" t="s">
        <v>82</v>
      </c>
      <c r="B12" s="31" t="s">
        <v>9</v>
      </c>
      <c r="C12" s="20" t="s">
        <v>65</v>
      </c>
    </row>
    <row r="13" spans="1:3" ht="12.75" customHeight="1" x14ac:dyDescent="0.2">
      <c r="A13" s="31" t="s">
        <v>83</v>
      </c>
      <c r="B13" s="31" t="s">
        <v>10</v>
      </c>
      <c r="C13" s="21" t="s">
        <v>66</v>
      </c>
    </row>
    <row r="14" spans="1:3" ht="12.75" customHeight="1" x14ac:dyDescent="0.2">
      <c r="A14" s="40" t="s">
        <v>71</v>
      </c>
      <c r="B14" s="31" t="s">
        <v>11</v>
      </c>
      <c r="C14" s="38">
        <v>1234567</v>
      </c>
    </row>
    <row r="15" spans="1:3" ht="12.75" customHeight="1" x14ac:dyDescent="0.2">
      <c r="A15" s="40" t="s">
        <v>72</v>
      </c>
      <c r="B15" s="31" t="s">
        <v>12</v>
      </c>
      <c r="C15" s="38">
        <v>12345678</v>
      </c>
    </row>
    <row r="16" spans="1:3" ht="12.75" customHeight="1" x14ac:dyDescent="0.2">
      <c r="A16" s="40" t="s">
        <v>73</v>
      </c>
      <c r="B16" s="31" t="s">
        <v>13</v>
      </c>
      <c r="C16" s="38">
        <v>123456789</v>
      </c>
    </row>
    <row r="17" spans="1:3" ht="12.75" customHeight="1" x14ac:dyDescent="0.2">
      <c r="A17" s="40" t="s">
        <v>70</v>
      </c>
      <c r="B17" s="31" t="s">
        <v>14</v>
      </c>
      <c r="C17" s="20" t="s">
        <v>104</v>
      </c>
    </row>
    <row r="18" spans="1:3" ht="12.75" customHeight="1" x14ac:dyDescent="0.2">
      <c r="A18" s="40" t="s">
        <v>74</v>
      </c>
      <c r="B18" s="31" t="s">
        <v>15</v>
      </c>
      <c r="C18" s="20" t="s">
        <v>103</v>
      </c>
    </row>
    <row r="19" spans="1:3" ht="12.75" customHeight="1" x14ac:dyDescent="0.2">
      <c r="A19" s="32" t="s">
        <v>139</v>
      </c>
      <c r="B19" s="33"/>
      <c r="C19" s="24"/>
    </row>
    <row r="20" spans="1:3" x14ac:dyDescent="0.2">
      <c r="A20" s="40" t="s">
        <v>110</v>
      </c>
      <c r="B20" s="40" t="s">
        <v>77</v>
      </c>
      <c r="C20" s="108" t="s">
        <v>570</v>
      </c>
    </row>
    <row r="21" spans="1:3" ht="12.75" customHeight="1" x14ac:dyDescent="0.2">
      <c r="A21" s="31" t="s">
        <v>76</v>
      </c>
      <c r="B21" s="31" t="s">
        <v>78</v>
      </c>
      <c r="C21" s="20" t="s">
        <v>85</v>
      </c>
    </row>
    <row r="22" spans="1:3" ht="12.75" customHeight="1" x14ac:dyDescent="0.2">
      <c r="A22" s="31" t="s">
        <v>84</v>
      </c>
      <c r="B22" s="31" t="s">
        <v>79</v>
      </c>
      <c r="C22" s="20" t="s">
        <v>86</v>
      </c>
    </row>
    <row r="23" spans="1:3" ht="12.75" customHeight="1" x14ac:dyDescent="0.2">
      <c r="A23" s="31" t="s">
        <v>172</v>
      </c>
      <c r="B23" s="31" t="s">
        <v>173</v>
      </c>
      <c r="C23" s="20" t="s">
        <v>173</v>
      </c>
    </row>
    <row r="24" spans="1:3" ht="12.75" customHeight="1" x14ac:dyDescent="0.2">
      <c r="A24" s="31" t="s">
        <v>174</v>
      </c>
      <c r="B24" s="31" t="s">
        <v>175</v>
      </c>
      <c r="C24" s="20" t="s">
        <v>175</v>
      </c>
    </row>
    <row r="25" spans="1:3" ht="12.75" customHeight="1" x14ac:dyDescent="0.2">
      <c r="A25" s="31" t="s">
        <v>176</v>
      </c>
      <c r="B25" s="31" t="s">
        <v>177</v>
      </c>
      <c r="C25" s="20" t="s">
        <v>177</v>
      </c>
    </row>
    <row r="26" spans="1:3" ht="12.75" customHeight="1" x14ac:dyDescent="0.2">
      <c r="A26" s="31" t="s">
        <v>178</v>
      </c>
      <c r="B26" s="31" t="s">
        <v>179</v>
      </c>
      <c r="C26" s="20" t="s">
        <v>179</v>
      </c>
    </row>
    <row r="27" spans="1:3" ht="12.75" customHeight="1" x14ac:dyDescent="0.2">
      <c r="A27" s="31" t="s">
        <v>180</v>
      </c>
      <c r="B27" s="31" t="s">
        <v>181</v>
      </c>
      <c r="C27" s="20" t="s">
        <v>181</v>
      </c>
    </row>
    <row r="28" spans="1:3" ht="12.75" customHeight="1" x14ac:dyDescent="0.2">
      <c r="A28" s="31" t="s">
        <v>182</v>
      </c>
      <c r="B28" s="40" t="s">
        <v>586</v>
      </c>
      <c r="C28" s="116" t="s">
        <v>586</v>
      </c>
    </row>
    <row r="29" spans="1:3" ht="12.75" customHeight="1" x14ac:dyDescent="0.2">
      <c r="A29" s="114" t="s">
        <v>183</v>
      </c>
      <c r="B29" s="31" t="s">
        <v>582</v>
      </c>
      <c r="C29" s="116" t="s">
        <v>582</v>
      </c>
    </row>
    <row r="30" spans="1:3" ht="12.75" customHeight="1" x14ac:dyDescent="0.2">
      <c r="A30" s="48" t="s">
        <v>579</v>
      </c>
      <c r="B30" s="31" t="s">
        <v>583</v>
      </c>
      <c r="C30" s="115" t="s">
        <v>583</v>
      </c>
    </row>
    <row r="31" spans="1:3" ht="12.75" customHeight="1" x14ac:dyDescent="0.2">
      <c r="A31" s="114" t="s">
        <v>580</v>
      </c>
      <c r="B31" s="31" t="s">
        <v>584</v>
      </c>
      <c r="C31" s="115" t="s">
        <v>584</v>
      </c>
    </row>
    <row r="32" spans="1:3" ht="12.75" customHeight="1" x14ac:dyDescent="0.2">
      <c r="A32" s="48" t="s">
        <v>581</v>
      </c>
      <c r="B32" s="31" t="s">
        <v>585</v>
      </c>
      <c r="C32" s="115" t="s">
        <v>585</v>
      </c>
    </row>
    <row r="33" spans="1:3" ht="12.75" customHeight="1" x14ac:dyDescent="0.2">
      <c r="A33" s="32" t="s">
        <v>16</v>
      </c>
      <c r="B33" s="33"/>
      <c r="C33" s="24"/>
    </row>
    <row r="34" spans="1:3" ht="12.75" customHeight="1" x14ac:dyDescent="0.2">
      <c r="A34" s="40" t="s">
        <v>87</v>
      </c>
      <c r="B34" s="31" t="s">
        <v>17</v>
      </c>
      <c r="C34" s="117">
        <v>40017</v>
      </c>
    </row>
    <row r="35" spans="1:3" ht="12.75" customHeight="1" x14ac:dyDescent="0.2">
      <c r="A35" s="40" t="s">
        <v>89</v>
      </c>
      <c r="B35" s="31" t="s">
        <v>18</v>
      </c>
      <c r="C35" s="38" t="s">
        <v>88</v>
      </c>
    </row>
    <row r="36" spans="1:3" ht="12.75" customHeight="1" x14ac:dyDescent="0.2">
      <c r="A36" s="40" t="s">
        <v>199</v>
      </c>
      <c r="B36" s="40" t="s">
        <v>94</v>
      </c>
      <c r="C36" s="20" t="s">
        <v>95</v>
      </c>
    </row>
    <row r="37" spans="1:3" ht="12.75" customHeight="1" x14ac:dyDescent="0.2">
      <c r="A37" s="32" t="s">
        <v>19</v>
      </c>
      <c r="B37" s="33"/>
      <c r="C37" s="25"/>
    </row>
    <row r="38" spans="1:3" ht="12.75" customHeight="1" x14ac:dyDescent="0.2">
      <c r="A38" s="112" t="s">
        <v>572</v>
      </c>
      <c r="B38" s="113" t="s">
        <v>573</v>
      </c>
      <c r="C38" s="108" t="s">
        <v>574</v>
      </c>
    </row>
    <row r="39" spans="1:3" ht="102" x14ac:dyDescent="0.2">
      <c r="A39" s="40" t="s">
        <v>75</v>
      </c>
      <c r="B39" s="31" t="s">
        <v>20</v>
      </c>
      <c r="C39" s="51" t="s">
        <v>286</v>
      </c>
    </row>
    <row r="40" spans="1:3" ht="12.75" customHeight="1" x14ac:dyDescent="0.2">
      <c r="A40" s="40" t="s">
        <v>184</v>
      </c>
      <c r="B40" s="31" t="s">
        <v>21</v>
      </c>
      <c r="C40" s="20" t="s">
        <v>145</v>
      </c>
    </row>
    <row r="41" spans="1:3" ht="12.75" customHeight="1" x14ac:dyDescent="0.2">
      <c r="A41" s="40" t="s">
        <v>185</v>
      </c>
      <c r="B41" s="31" t="s">
        <v>186</v>
      </c>
      <c r="C41" s="20" t="s">
        <v>186</v>
      </c>
    </row>
    <row r="42" spans="1:3" ht="12.75" customHeight="1" x14ac:dyDescent="0.2">
      <c r="A42" s="40" t="s">
        <v>90</v>
      </c>
      <c r="B42" s="31" t="s">
        <v>22</v>
      </c>
      <c r="C42" s="20" t="s">
        <v>62</v>
      </c>
    </row>
    <row r="43" spans="1:3" ht="12.75" customHeight="1" x14ac:dyDescent="0.2">
      <c r="A43" s="40" t="s">
        <v>91</v>
      </c>
      <c r="B43" s="40" t="s">
        <v>92</v>
      </c>
      <c r="C43" s="20" t="s">
        <v>63</v>
      </c>
    </row>
    <row r="44" spans="1:3" ht="12.75" customHeight="1" x14ac:dyDescent="0.2">
      <c r="A44" s="40" t="s">
        <v>187</v>
      </c>
      <c r="B44" s="40" t="s">
        <v>188</v>
      </c>
      <c r="C44" s="20" t="s">
        <v>188</v>
      </c>
    </row>
    <row r="45" spans="1:3" ht="12.75" customHeight="1" x14ac:dyDescent="0.2">
      <c r="A45" s="40" t="s">
        <v>189</v>
      </c>
      <c r="B45" s="40" t="s">
        <v>190</v>
      </c>
      <c r="C45" s="20" t="s">
        <v>190</v>
      </c>
    </row>
    <row r="46" spans="1:3" ht="12.75" customHeight="1" x14ac:dyDescent="0.2">
      <c r="A46" s="40" t="s">
        <v>191</v>
      </c>
      <c r="B46" s="40" t="s">
        <v>192</v>
      </c>
      <c r="C46" s="20" t="s">
        <v>192</v>
      </c>
    </row>
    <row r="47" spans="1:3" ht="12.75" customHeight="1" x14ac:dyDescent="0.2">
      <c r="A47" s="40" t="s">
        <v>193</v>
      </c>
      <c r="B47" s="40" t="s">
        <v>194</v>
      </c>
      <c r="C47" s="20" t="s">
        <v>194</v>
      </c>
    </row>
    <row r="48" spans="1:3" ht="12.75" customHeight="1" x14ac:dyDescent="0.2">
      <c r="A48" s="40" t="s">
        <v>201</v>
      </c>
      <c r="B48" s="40" t="s">
        <v>202</v>
      </c>
      <c r="C48" s="20" t="s">
        <v>202</v>
      </c>
    </row>
    <row r="49" spans="1:3" ht="12.75" customHeight="1" x14ac:dyDescent="0.2">
      <c r="A49" s="40" t="s">
        <v>587</v>
      </c>
      <c r="B49" s="40" t="s">
        <v>592</v>
      </c>
      <c r="C49" s="116" t="s">
        <v>597</v>
      </c>
    </row>
    <row r="50" spans="1:3" ht="12.75" customHeight="1" x14ac:dyDescent="0.2">
      <c r="A50" s="40" t="s">
        <v>588</v>
      </c>
      <c r="B50" s="40" t="s">
        <v>593</v>
      </c>
      <c r="C50" s="116" t="s">
        <v>598</v>
      </c>
    </row>
    <row r="51" spans="1:3" ht="12.75" customHeight="1" x14ac:dyDescent="0.2">
      <c r="A51" s="40" t="s">
        <v>589</v>
      </c>
      <c r="B51" s="40" t="s">
        <v>594</v>
      </c>
      <c r="C51" s="116" t="s">
        <v>599</v>
      </c>
    </row>
    <row r="52" spans="1:3" ht="12.75" customHeight="1" x14ac:dyDescent="0.2">
      <c r="A52" s="40" t="s">
        <v>590</v>
      </c>
      <c r="B52" s="40" t="s">
        <v>595</v>
      </c>
      <c r="C52" s="20">
        <v>52783850</v>
      </c>
    </row>
    <row r="53" spans="1:3" ht="12.75" customHeight="1" x14ac:dyDescent="0.2">
      <c r="A53" s="40" t="s">
        <v>591</v>
      </c>
      <c r="B53" s="40" t="s">
        <v>596</v>
      </c>
      <c r="C53" s="21" t="s">
        <v>601</v>
      </c>
    </row>
    <row r="54" spans="1:3" ht="12.75" customHeight="1" x14ac:dyDescent="0.2">
      <c r="A54" s="40" t="s">
        <v>96</v>
      </c>
      <c r="B54" s="31" t="s">
        <v>170</v>
      </c>
      <c r="C54" s="117">
        <v>40026</v>
      </c>
    </row>
    <row r="55" spans="1:3" ht="12.75" customHeight="1" x14ac:dyDescent="0.2">
      <c r="A55" s="47" t="s">
        <v>97</v>
      </c>
      <c r="B55" s="34" t="s">
        <v>171</v>
      </c>
      <c r="C55" s="118">
        <v>40178</v>
      </c>
    </row>
    <row r="56" spans="1:3" ht="12.75" customHeight="1" x14ac:dyDescent="0.2">
      <c r="A56" s="40" t="s">
        <v>203</v>
      </c>
      <c r="B56" s="31" t="s">
        <v>204</v>
      </c>
      <c r="C56" s="27">
        <v>100000</v>
      </c>
    </row>
    <row r="57" spans="1:3" ht="12.75" customHeight="1" x14ac:dyDescent="0.2">
      <c r="A57" s="40" t="s">
        <v>205</v>
      </c>
      <c r="B57" s="31" t="s">
        <v>206</v>
      </c>
      <c r="C57" s="27">
        <v>7722</v>
      </c>
    </row>
    <row r="58" spans="1:3" ht="12.75" customHeight="1" x14ac:dyDescent="0.2">
      <c r="A58" s="40" t="s">
        <v>211</v>
      </c>
      <c r="B58" s="31" t="s">
        <v>28</v>
      </c>
      <c r="C58" s="49">
        <v>0.15</v>
      </c>
    </row>
    <row r="59" spans="1:3" ht="12.75" customHeight="1" x14ac:dyDescent="0.2">
      <c r="A59" s="32" t="s">
        <v>23</v>
      </c>
      <c r="B59" s="33"/>
      <c r="C59" s="24"/>
    </row>
    <row r="60" spans="1:3" ht="12.75" customHeight="1" x14ac:dyDescent="0.2">
      <c r="A60" s="31" t="s">
        <v>207</v>
      </c>
      <c r="B60" s="31" t="s">
        <v>208</v>
      </c>
      <c r="C60" s="20">
        <v>153</v>
      </c>
    </row>
    <row r="61" spans="1:3" ht="12.75" customHeight="1" x14ac:dyDescent="0.2">
      <c r="A61" s="31" t="s">
        <v>209</v>
      </c>
      <c r="B61" s="31" t="s">
        <v>210</v>
      </c>
      <c r="C61" s="20">
        <v>133</v>
      </c>
    </row>
    <row r="62" spans="1:3" ht="12.75" customHeight="1" x14ac:dyDescent="0.2">
      <c r="A62" s="40" t="s">
        <v>195</v>
      </c>
      <c r="B62" s="40" t="s">
        <v>141</v>
      </c>
      <c r="C62" s="20">
        <v>2</v>
      </c>
    </row>
    <row r="63" spans="1:3" ht="12.75" customHeight="1" x14ac:dyDescent="0.2">
      <c r="A63" s="40" t="s">
        <v>196</v>
      </c>
      <c r="B63" s="40" t="s">
        <v>146</v>
      </c>
      <c r="C63" s="20" t="s">
        <v>140</v>
      </c>
    </row>
    <row r="64" spans="1:3" ht="12.75" customHeight="1" x14ac:dyDescent="0.2">
      <c r="A64" s="40" t="s">
        <v>197</v>
      </c>
      <c r="B64" s="40" t="s">
        <v>148</v>
      </c>
      <c r="C64" s="20" t="s">
        <v>142</v>
      </c>
    </row>
    <row r="65" spans="1:3" ht="12.75" customHeight="1" x14ac:dyDescent="0.2">
      <c r="A65" s="40" t="s">
        <v>200</v>
      </c>
      <c r="B65" s="40" t="s">
        <v>147</v>
      </c>
      <c r="C65" s="20" t="s">
        <v>143</v>
      </c>
    </row>
    <row r="66" spans="1:3" ht="12.75" customHeight="1" x14ac:dyDescent="0.2">
      <c r="A66" s="40" t="s">
        <v>198</v>
      </c>
      <c r="B66" s="40" t="s">
        <v>149</v>
      </c>
      <c r="C66" s="20" t="s">
        <v>144</v>
      </c>
    </row>
    <row r="67" spans="1:3" ht="12.75" customHeight="1" x14ac:dyDescent="0.2">
      <c r="A67" s="36" t="s">
        <v>24</v>
      </c>
      <c r="B67" s="35"/>
      <c r="C67" s="26"/>
    </row>
    <row r="68" spans="1:3" ht="12.75" customHeight="1" x14ac:dyDescent="0.2">
      <c r="A68" s="40" t="s">
        <v>98</v>
      </c>
      <c r="B68" s="31" t="s">
        <v>25</v>
      </c>
      <c r="C68" s="20" t="s">
        <v>99</v>
      </c>
    </row>
    <row r="69" spans="1:3" ht="12.75" customHeight="1" x14ac:dyDescent="0.2">
      <c r="A69" s="40" t="s">
        <v>100</v>
      </c>
      <c r="B69" s="31" t="s">
        <v>26</v>
      </c>
      <c r="C69" s="117">
        <v>39995</v>
      </c>
    </row>
    <row r="70" spans="1:3" ht="12.75" customHeight="1" x14ac:dyDescent="0.2">
      <c r="A70" s="48" t="s">
        <v>101</v>
      </c>
      <c r="B70" s="31" t="s">
        <v>27</v>
      </c>
      <c r="C70" s="22" t="s">
        <v>102</v>
      </c>
    </row>
  </sheetData>
  <hyperlinks>
    <hyperlink ref="C13" r:id="rId1" xr:uid="{00000000-0004-0000-0000-000000000000}"/>
  </hyperlinks>
  <printOptions horizontalCentered="1"/>
  <pageMargins left="0.47244094488188981" right="0.74803149606299213" top="0.86614173228346458" bottom="1.7322834645669292" header="0" footer="0"/>
  <pageSetup scale="6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8"/>
  <sheetViews>
    <sheetView showGridLines="0" showZeros="0" showWhiteSpace="0" zoomScaleNormal="100" workbookViewId="0">
      <selection activeCell="H24" sqref="H24"/>
    </sheetView>
  </sheetViews>
  <sheetFormatPr defaultColWidth="9.140625" defaultRowHeight="12.75" x14ac:dyDescent="0.2"/>
  <cols>
    <col min="1" max="1" width="8.7109375" customWidth="1"/>
    <col min="2" max="2" width="31" customWidth="1"/>
    <col min="3" max="3" width="5.42578125" customWidth="1"/>
    <col min="4" max="4" width="11.7109375" customWidth="1"/>
    <col min="5" max="5" width="11.85546875" customWidth="1"/>
    <col min="6" max="9" width="11.7109375" customWidth="1"/>
    <col min="10" max="10" width="16.7109375" customWidth="1"/>
    <col min="11" max="11" width="12.28515625" customWidth="1"/>
    <col min="12" max="12" width="11.28515625" customWidth="1"/>
  </cols>
  <sheetData>
    <row r="1" spans="1:12" ht="11.25" customHeight="1" thickBot="1" x14ac:dyDescent="0.25">
      <c r="A1" s="8" t="s">
        <v>53</v>
      </c>
    </row>
    <row r="2" spans="1:12" ht="11.25" customHeight="1" thickTop="1" x14ac:dyDescent="0.2">
      <c r="A2" s="13"/>
      <c r="B2" s="52"/>
      <c r="C2" s="54"/>
      <c r="D2" s="52"/>
      <c r="E2" s="52"/>
      <c r="F2" s="52"/>
      <c r="G2" s="52"/>
      <c r="H2" s="19"/>
      <c r="I2" s="52"/>
      <c r="J2" s="19"/>
      <c r="K2" s="54"/>
      <c r="L2" s="19"/>
    </row>
    <row r="3" spans="1:12" ht="11.25" customHeight="1" x14ac:dyDescent="0.2">
      <c r="A3" s="9"/>
      <c r="C3" s="59"/>
      <c r="D3" s="134" t="s">
        <v>604</v>
      </c>
      <c r="E3" s="8" t="str">
        <f>numerodeconcurso</f>
        <v>2009/0257-0001</v>
      </c>
      <c r="H3" s="61"/>
      <c r="I3" s="246" t="s">
        <v>607</v>
      </c>
      <c r="J3" s="247"/>
      <c r="K3" s="55"/>
      <c r="L3" s="10"/>
    </row>
    <row r="4" spans="1:12" ht="11.25" customHeight="1" x14ac:dyDescent="0.2">
      <c r="A4" s="9"/>
      <c r="C4" s="250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48"/>
      <c r="E4" s="248"/>
      <c r="F4" s="251"/>
      <c r="G4" s="251"/>
      <c r="H4" s="252"/>
      <c r="I4" s="248"/>
      <c r="J4" s="247"/>
      <c r="K4" s="55"/>
      <c r="L4" s="10"/>
    </row>
    <row r="5" spans="1:12" ht="11.25" customHeight="1" x14ac:dyDescent="0.2">
      <c r="A5" s="58" t="s">
        <v>307</v>
      </c>
      <c r="B5" s="158"/>
      <c r="C5" s="250"/>
      <c r="D5" s="248"/>
      <c r="E5" s="248"/>
      <c r="F5" s="251"/>
      <c r="G5" s="251"/>
      <c r="H5" s="252"/>
      <c r="J5" s="10"/>
      <c r="K5" s="55"/>
      <c r="L5" s="10"/>
    </row>
    <row r="6" spans="1:12" ht="11.25" customHeight="1" thickBot="1" x14ac:dyDescent="0.25">
      <c r="A6" s="11"/>
      <c r="B6" s="147"/>
      <c r="C6" s="250"/>
      <c r="D6" s="248"/>
      <c r="E6" s="248"/>
      <c r="F6" s="251"/>
      <c r="G6" s="251"/>
      <c r="H6" s="252"/>
      <c r="I6" s="147"/>
      <c r="J6" s="12"/>
      <c r="K6" s="55"/>
      <c r="L6" s="10"/>
    </row>
    <row r="7" spans="1:12" ht="11.25" customHeight="1" thickTop="1" x14ac:dyDescent="0.2">
      <c r="A7" s="201" t="str">
        <f>'N_Campos Generales'!C21&amp;" "&amp;departamento</f>
        <v>Subdirección de planeación y presupuestos Licitaciones y concursos</v>
      </c>
      <c r="B7" s="202"/>
      <c r="C7" s="250"/>
      <c r="D7" s="248"/>
      <c r="E7" s="248"/>
      <c r="F7" s="251"/>
      <c r="G7" s="251"/>
      <c r="H7" s="252"/>
      <c r="I7" s="70" t="s">
        <v>616</v>
      </c>
      <c r="J7" s="63"/>
      <c r="K7" s="55"/>
      <c r="L7" s="10"/>
    </row>
    <row r="8" spans="1:12" ht="11.25" customHeight="1" x14ac:dyDescent="0.2">
      <c r="A8" s="216"/>
      <c r="B8" s="249"/>
      <c r="C8" s="250"/>
      <c r="D8" s="248"/>
      <c r="E8" s="248"/>
      <c r="F8" s="251"/>
      <c r="G8" s="251"/>
      <c r="H8" s="252"/>
      <c r="I8" s="71" t="s">
        <v>616</v>
      </c>
      <c r="J8" s="65"/>
      <c r="K8" s="55"/>
      <c r="L8" s="10"/>
    </row>
    <row r="9" spans="1:12" ht="11.25" customHeight="1" x14ac:dyDescent="0.2">
      <c r="A9" s="216"/>
      <c r="B9" s="249"/>
      <c r="C9" s="250"/>
      <c r="D9" s="248"/>
      <c r="E9" s="248"/>
      <c r="F9" s="251"/>
      <c r="G9" s="251"/>
      <c r="H9" s="252"/>
      <c r="I9" s="71"/>
      <c r="J9" s="65"/>
      <c r="K9" s="55"/>
      <c r="L9" s="10"/>
    </row>
    <row r="10" spans="1:12" ht="11.25" customHeight="1" thickBot="1" x14ac:dyDescent="0.25">
      <c r="A10" s="241"/>
      <c r="B10" s="243"/>
      <c r="C10" s="253"/>
      <c r="D10" s="254"/>
      <c r="E10" s="254"/>
      <c r="F10" s="255"/>
      <c r="G10" s="255"/>
      <c r="H10" s="256"/>
      <c r="I10" s="147"/>
      <c r="J10" s="12"/>
      <c r="K10" s="55"/>
      <c r="L10" s="10"/>
    </row>
    <row r="11" spans="1:12" ht="11.25" customHeight="1" thickTop="1" x14ac:dyDescent="0.2">
      <c r="A11" s="201" t="str">
        <f>razonsocial</f>
        <v>Neodata, S.A. de C.V.</v>
      </c>
      <c r="B11" s="210"/>
      <c r="C11" s="201" t="str">
        <f>cargo&amp;" "&amp;responsable</f>
        <v>DIRECTOR GENERAL JORGE L. DÁVALOS MICELI</v>
      </c>
      <c r="D11" s="207"/>
      <c r="E11" s="207"/>
      <c r="F11" s="207"/>
      <c r="G11" s="207"/>
      <c r="H11" s="154"/>
      <c r="I11" s="154"/>
      <c r="J11" s="155"/>
      <c r="K11" s="55"/>
      <c r="L11" s="10"/>
    </row>
    <row r="12" spans="1:12" ht="11.25" customHeight="1" thickBot="1" x14ac:dyDescent="0.25">
      <c r="A12" s="208"/>
      <c r="B12" s="211"/>
      <c r="C12" s="208"/>
      <c r="D12" s="209"/>
      <c r="E12" s="209"/>
      <c r="F12" s="209"/>
      <c r="G12" s="209"/>
      <c r="H12" s="156"/>
      <c r="I12" s="156"/>
      <c r="J12" s="157"/>
      <c r="K12" s="56"/>
      <c r="L12" s="12"/>
    </row>
    <row r="13" spans="1:12" ht="11.25" customHeight="1" thickTop="1" x14ac:dyDescent="0.2">
      <c r="A13" s="149"/>
      <c r="B13" s="149"/>
      <c r="C13" s="149"/>
      <c r="D13" s="149"/>
      <c r="E13" s="149"/>
      <c r="F13" s="149"/>
      <c r="G13" s="149"/>
      <c r="H13" s="149"/>
      <c r="I13" s="149"/>
      <c r="J13" s="149"/>
    </row>
    <row r="14" spans="1:12" ht="12.75" customHeight="1" thickBot="1" x14ac:dyDescent="0.25">
      <c r="A14" s="150" t="s">
        <v>609</v>
      </c>
      <c r="B14" s="53"/>
      <c r="C14" s="53"/>
      <c r="D14" s="53"/>
      <c r="E14" s="53"/>
      <c r="F14" s="53"/>
      <c r="G14" s="53"/>
      <c r="H14" s="53"/>
      <c r="I14" s="53"/>
      <c r="J14" s="53"/>
    </row>
    <row r="15" spans="1:12" ht="39.950000000000003" customHeight="1" thickTop="1" thickBot="1" x14ac:dyDescent="0.25">
      <c r="A15" s="73" t="s">
        <v>296</v>
      </c>
      <c r="B15" s="244" t="s">
        <v>327</v>
      </c>
      <c r="C15" s="245"/>
      <c r="D15" s="74" t="s">
        <v>332</v>
      </c>
      <c r="E15" s="74" t="s">
        <v>614</v>
      </c>
      <c r="F15" s="74" t="s">
        <v>606</v>
      </c>
      <c r="G15" s="74" t="s">
        <v>617</v>
      </c>
      <c r="H15" s="74" t="s">
        <v>618</v>
      </c>
      <c r="I15" s="74" t="s">
        <v>619</v>
      </c>
      <c r="J15" s="74" t="s">
        <v>620</v>
      </c>
      <c r="K15" s="74" t="s">
        <v>615</v>
      </c>
      <c r="L15" s="74" t="s">
        <v>608</v>
      </c>
    </row>
    <row r="16" spans="1:12" ht="11.25" customHeight="1" thickTop="1" x14ac:dyDescent="0.2">
      <c r="A16" s="8" t="s">
        <v>55</v>
      </c>
      <c r="B16" s="8"/>
      <c r="D16" s="8"/>
      <c r="E16" s="8"/>
      <c r="F16" s="8"/>
      <c r="G16" s="8"/>
      <c r="H16" s="8"/>
      <c r="I16" s="8"/>
      <c r="J16" s="8"/>
      <c r="K16" s="8"/>
      <c r="L16" s="8"/>
    </row>
    <row r="17" spans="1:12" ht="11.25" customHeight="1" x14ac:dyDescent="0.2">
      <c r="A17" s="37" t="s">
        <v>107</v>
      </c>
      <c r="B17" s="212" t="s">
        <v>113</v>
      </c>
      <c r="C17" s="212"/>
      <c r="D17" s="39" t="e">
        <f>VLOOKUP(A17,'N_Tabulador Salarios'!$A$2:$C$116,3)</f>
        <v>#N/A</v>
      </c>
      <c r="E17" s="39" t="s">
        <v>228</v>
      </c>
      <c r="F17" s="66" t="s">
        <v>109</v>
      </c>
      <c r="G17" s="159" t="e">
        <f>ROUND(E17*F17*0.285,2)</f>
        <v>#VALUE!</v>
      </c>
      <c r="H17" s="153" t="e">
        <f>ROUND(E17*F17*0.12,2)</f>
        <v>#VALUE!</v>
      </c>
      <c r="I17" s="153" t="e">
        <f>ROUND(E17*F17*0.13,2)</f>
        <v>#VALUE!</v>
      </c>
      <c r="J17" s="153" t="e">
        <f>ROUND(85/30*F17,2)</f>
        <v>#VALUE!</v>
      </c>
      <c r="K17" s="153" t="e">
        <f>ROUND(F17/365*35*E17,2)</f>
        <v>#VALUE!</v>
      </c>
      <c r="L17" s="153" t="e">
        <f>ROUND(SUM(G17:K17),2)</f>
        <v>#VALUE!</v>
      </c>
    </row>
    <row r="18" spans="1:12" ht="11.25" customHeight="1" x14ac:dyDescent="0.2">
      <c r="J18" t="s">
        <v>616</v>
      </c>
      <c r="L18" s="68" t="s">
        <v>56</v>
      </c>
    </row>
  </sheetData>
  <mergeCells count="7">
    <mergeCell ref="B17:C17"/>
    <mergeCell ref="I3:J4"/>
    <mergeCell ref="A7:B10"/>
    <mergeCell ref="A11:B12"/>
    <mergeCell ref="C11:G12"/>
    <mergeCell ref="B15:C15"/>
    <mergeCell ref="C4:H10"/>
  </mergeCells>
  <pageMargins left="0.51181102362204722" right="0.23622047244094491" top="0.43307086614173229" bottom="0.59055118110236227" header="0.27559055118110237" footer="0.27559055118110237"/>
  <pageSetup scale="82" orientation="landscape" r:id="rId1"/>
  <headerFooter alignWithMargins="0">
    <oddHeader>&amp;R&amp;8Página &amp;P de &amp;N</oddHeader>
  </headerFooter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02494-9716-48F9-B984-3CF3CCF460FE}">
  <dimension ref="A1:L18"/>
  <sheetViews>
    <sheetView showGridLines="0" showZeros="0" tabSelected="1" showWhiteSpace="0" zoomScaleNormal="100" workbookViewId="0">
      <selection activeCell="J19" sqref="J19"/>
    </sheetView>
  </sheetViews>
  <sheetFormatPr defaultColWidth="9.140625" defaultRowHeight="12.75" x14ac:dyDescent="0.2"/>
  <cols>
    <col min="1" max="1" width="8.7109375" customWidth="1"/>
    <col min="2" max="2" width="31" customWidth="1"/>
    <col min="3" max="3" width="5.42578125" customWidth="1"/>
    <col min="4" max="4" width="11.7109375" customWidth="1"/>
    <col min="5" max="5" width="11.85546875" customWidth="1"/>
    <col min="6" max="9" width="11.7109375" customWidth="1"/>
    <col min="10" max="10" width="16.7109375" customWidth="1"/>
    <col min="11" max="11" width="12.28515625" customWidth="1"/>
    <col min="12" max="12" width="11.28515625" customWidth="1"/>
  </cols>
  <sheetData>
    <row r="1" spans="1:12" ht="11.25" customHeight="1" thickBot="1" x14ac:dyDescent="0.25">
      <c r="A1" s="8" t="s">
        <v>53</v>
      </c>
    </row>
    <row r="2" spans="1:12" ht="11.25" customHeight="1" thickTop="1" x14ac:dyDescent="0.2">
      <c r="A2" s="13"/>
      <c r="B2" s="52"/>
      <c r="C2" s="54"/>
      <c r="D2" s="52"/>
      <c r="E2" s="52"/>
      <c r="F2" s="52"/>
      <c r="G2" s="52"/>
      <c r="H2" s="19"/>
      <c r="I2" s="52"/>
      <c r="J2" s="19"/>
      <c r="K2" s="54"/>
      <c r="L2" s="19"/>
    </row>
    <row r="3" spans="1:12" ht="11.25" customHeight="1" x14ac:dyDescent="0.2">
      <c r="A3" s="9"/>
      <c r="C3" s="59"/>
      <c r="D3" s="134" t="s">
        <v>604</v>
      </c>
      <c r="E3" s="8" t="str">
        <f>numerodeconcurso</f>
        <v>2009/0257-0001</v>
      </c>
      <c r="H3" s="61"/>
      <c r="I3" s="246" t="s">
        <v>607</v>
      </c>
      <c r="J3" s="247"/>
      <c r="K3" s="55"/>
      <c r="L3" s="10"/>
    </row>
    <row r="4" spans="1:12" ht="11.25" customHeight="1" x14ac:dyDescent="0.2">
      <c r="A4" s="9"/>
      <c r="C4" s="250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48"/>
      <c r="E4" s="248"/>
      <c r="F4" s="251"/>
      <c r="G4" s="251"/>
      <c r="H4" s="252"/>
      <c r="I4" s="248"/>
      <c r="J4" s="247"/>
      <c r="K4" s="55"/>
      <c r="L4" s="10"/>
    </row>
    <row r="5" spans="1:12" ht="11.25" customHeight="1" x14ac:dyDescent="0.2">
      <c r="A5" s="58" t="s">
        <v>307</v>
      </c>
      <c r="B5" s="158"/>
      <c r="C5" s="250"/>
      <c r="D5" s="248"/>
      <c r="E5" s="248"/>
      <c r="F5" s="251"/>
      <c r="G5" s="251"/>
      <c r="H5" s="252"/>
      <c r="J5" s="10"/>
      <c r="K5" s="55"/>
      <c r="L5" s="10"/>
    </row>
    <row r="6" spans="1:12" ht="11.25" customHeight="1" thickBot="1" x14ac:dyDescent="0.25">
      <c r="A6" s="11"/>
      <c r="B6" s="191"/>
      <c r="C6" s="250"/>
      <c r="D6" s="248"/>
      <c r="E6" s="248"/>
      <c r="F6" s="251"/>
      <c r="G6" s="251"/>
      <c r="H6" s="252"/>
      <c r="I6" s="191"/>
      <c r="J6" s="192"/>
      <c r="K6" s="55"/>
      <c r="L6" s="10"/>
    </row>
    <row r="7" spans="1:12" ht="11.25" customHeight="1" thickTop="1" x14ac:dyDescent="0.2">
      <c r="A7" s="201" t="str">
        <f>'N_Campos Generales'!C21&amp;" "&amp;departamento</f>
        <v>Subdirección de planeación y presupuestos Licitaciones y concursos</v>
      </c>
      <c r="B7" s="202"/>
      <c r="C7" s="250"/>
      <c r="D7" s="248"/>
      <c r="E7" s="248"/>
      <c r="F7" s="251"/>
      <c r="G7" s="251"/>
      <c r="H7" s="252"/>
      <c r="I7" s="70" t="s">
        <v>616</v>
      </c>
      <c r="J7" s="63"/>
      <c r="K7" s="55"/>
      <c r="L7" s="10"/>
    </row>
    <row r="8" spans="1:12" ht="11.25" customHeight="1" x14ac:dyDescent="0.2">
      <c r="A8" s="216"/>
      <c r="B8" s="249"/>
      <c r="C8" s="250"/>
      <c r="D8" s="248"/>
      <c r="E8" s="248"/>
      <c r="F8" s="251"/>
      <c r="G8" s="251"/>
      <c r="H8" s="252"/>
      <c r="I8" s="71" t="s">
        <v>616</v>
      </c>
      <c r="J8" s="65"/>
      <c r="K8" s="55"/>
      <c r="L8" s="10"/>
    </row>
    <row r="9" spans="1:12" ht="11.25" customHeight="1" x14ac:dyDescent="0.2">
      <c r="A9" s="216"/>
      <c r="B9" s="249"/>
      <c r="C9" s="250"/>
      <c r="D9" s="248"/>
      <c r="E9" s="248"/>
      <c r="F9" s="251"/>
      <c r="G9" s="251"/>
      <c r="H9" s="252"/>
      <c r="I9" s="71"/>
      <c r="J9" s="65"/>
      <c r="K9" s="55"/>
      <c r="L9" s="10"/>
    </row>
    <row r="10" spans="1:12" ht="11.25" customHeight="1" thickBot="1" x14ac:dyDescent="0.25">
      <c r="A10" s="241"/>
      <c r="B10" s="243"/>
      <c r="C10" s="253"/>
      <c r="D10" s="254"/>
      <c r="E10" s="254"/>
      <c r="F10" s="255"/>
      <c r="G10" s="255"/>
      <c r="H10" s="256"/>
      <c r="I10" s="191"/>
      <c r="J10" s="192"/>
      <c r="K10" s="55"/>
      <c r="L10" s="10"/>
    </row>
    <row r="11" spans="1:12" ht="11.25" customHeight="1" thickTop="1" x14ac:dyDescent="0.2">
      <c r="A11" s="201" t="str">
        <f>razonsocial</f>
        <v>Neodata, S.A. de C.V.</v>
      </c>
      <c r="B11" s="210"/>
      <c r="C11" s="201" t="str">
        <f>cargo&amp;" "&amp;responsable</f>
        <v>DIRECTOR GENERAL JORGE L. DÁVALOS MICELI</v>
      </c>
      <c r="D11" s="207"/>
      <c r="E11" s="207"/>
      <c r="F11" s="207"/>
      <c r="G11" s="207"/>
      <c r="H11" s="185"/>
      <c r="I11" s="185"/>
      <c r="J11" s="187"/>
      <c r="K11" s="55"/>
      <c r="L11" s="10"/>
    </row>
    <row r="12" spans="1:12" ht="11.25" customHeight="1" thickBot="1" x14ac:dyDescent="0.25">
      <c r="A12" s="208"/>
      <c r="B12" s="211"/>
      <c r="C12" s="208"/>
      <c r="D12" s="209"/>
      <c r="E12" s="209"/>
      <c r="F12" s="209"/>
      <c r="G12" s="209"/>
      <c r="H12" s="186"/>
      <c r="I12" s="186"/>
      <c r="J12" s="188"/>
      <c r="K12" s="190"/>
      <c r="L12" s="192"/>
    </row>
    <row r="13" spans="1:12" ht="11.25" customHeight="1" thickTop="1" x14ac:dyDescent="0.2">
      <c r="A13" s="149"/>
      <c r="B13" s="149"/>
      <c r="C13" s="149"/>
      <c r="D13" s="149"/>
      <c r="E13" s="149"/>
      <c r="F13" s="149"/>
      <c r="G13" s="149"/>
      <c r="H13" s="149"/>
      <c r="I13" s="149"/>
      <c r="J13" s="149"/>
    </row>
    <row r="14" spans="1:12" ht="12.75" customHeight="1" thickBot="1" x14ac:dyDescent="0.25">
      <c r="A14" s="150" t="s">
        <v>609</v>
      </c>
      <c r="B14" s="53"/>
      <c r="C14" s="53"/>
      <c r="D14" s="53"/>
      <c r="E14" s="53"/>
      <c r="F14" s="53"/>
      <c r="G14" s="53"/>
      <c r="H14" s="53"/>
      <c r="I14" s="53"/>
      <c r="J14" s="53"/>
    </row>
    <row r="15" spans="1:12" ht="39.950000000000003" customHeight="1" thickTop="1" thickBot="1" x14ac:dyDescent="0.25">
      <c r="A15" s="189" t="s">
        <v>296</v>
      </c>
      <c r="B15" s="244" t="s">
        <v>327</v>
      </c>
      <c r="C15" s="245"/>
      <c r="D15" s="74" t="s">
        <v>332</v>
      </c>
      <c r="E15" s="74" t="s">
        <v>614</v>
      </c>
      <c r="F15" s="74" t="s">
        <v>606</v>
      </c>
      <c r="G15" s="74" t="s">
        <v>635</v>
      </c>
      <c r="H15" s="74" t="s">
        <v>636</v>
      </c>
      <c r="I15" s="74" t="s">
        <v>637</v>
      </c>
      <c r="J15" s="74" t="s">
        <v>638</v>
      </c>
      <c r="K15" s="74" t="s">
        <v>615</v>
      </c>
      <c r="L15" s="74" t="s">
        <v>608</v>
      </c>
    </row>
    <row r="16" spans="1:12" ht="11.25" customHeight="1" thickTop="1" x14ac:dyDescent="0.2">
      <c r="A16" s="8" t="s">
        <v>55</v>
      </c>
      <c r="B16" s="8"/>
      <c r="D16" s="8"/>
      <c r="E16" s="8"/>
      <c r="F16" s="8"/>
      <c r="G16" s="8"/>
      <c r="H16" s="8"/>
      <c r="I16" s="8"/>
      <c r="J16" s="8"/>
      <c r="K16" s="8"/>
      <c r="L16" s="8"/>
    </row>
    <row r="17" spans="1:12" ht="11.25" customHeight="1" x14ac:dyDescent="0.2">
      <c r="A17" s="37" t="s">
        <v>107</v>
      </c>
      <c r="B17" s="212" t="s">
        <v>113</v>
      </c>
      <c r="C17" s="212"/>
      <c r="D17" s="39" t="e">
        <f>VLOOKUP(A17,'N_Tabulador Salarios'!$A$2:$C$116,3)</f>
        <v>#N/A</v>
      </c>
      <c r="E17" s="39" t="s">
        <v>228</v>
      </c>
      <c r="F17" s="66" t="s">
        <v>109</v>
      </c>
      <c r="G17" s="159" t="e">
        <f>ROUND(E17*F17*34%,2)</f>
        <v>#VALUE!</v>
      </c>
      <c r="H17" s="153" t="e">
        <f>ROUND(E17*F17*18.49%,2)</f>
        <v>#VALUE!</v>
      </c>
      <c r="I17" s="153" t="e">
        <f>ROUND(E17*F17*16.6%,2)</f>
        <v>#VALUE!</v>
      </c>
      <c r="J17" s="153" t="e">
        <f>ROUND(95/30*F17,2)</f>
        <v>#VALUE!</v>
      </c>
      <c r="K17" s="153" t="e">
        <f>ROUND(F17/365*35*E17,2)</f>
        <v>#VALUE!</v>
      </c>
      <c r="L17" s="153" t="e">
        <f>ROUND(SUM(G17:K17),2)</f>
        <v>#VALUE!</v>
      </c>
    </row>
    <row r="18" spans="1:12" ht="11.25" customHeight="1" x14ac:dyDescent="0.2">
      <c r="J18" t="s">
        <v>616</v>
      </c>
      <c r="L18" s="68" t="s">
        <v>56</v>
      </c>
    </row>
  </sheetData>
  <mergeCells count="7">
    <mergeCell ref="B17:C17"/>
    <mergeCell ref="I3:J4"/>
    <mergeCell ref="C4:H10"/>
    <mergeCell ref="A7:B10"/>
    <mergeCell ref="A11:B12"/>
    <mergeCell ref="C11:G12"/>
    <mergeCell ref="B15:C15"/>
  </mergeCells>
  <pageMargins left="0.51181102362204722" right="0.23622047244094491" top="0.43307086614173229" bottom="0.59055118110236227" header="0.27559055118110237" footer="0.27559055118110237"/>
  <pageSetup scale="82" orientation="landscape" r:id="rId1"/>
  <headerFooter alignWithMargins="0">
    <oddHeader>&amp;R&amp;8Página &amp;P de &amp;N</oddHeader>
  </headerFooter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9"/>
  <sheetViews>
    <sheetView showGridLines="0" showZeros="0" zoomScaleNormal="100" workbookViewId="0">
      <selection activeCell="H21" sqref="H21"/>
    </sheetView>
  </sheetViews>
  <sheetFormatPr defaultColWidth="11.42578125" defaultRowHeight="12.75" x14ac:dyDescent="0.2"/>
  <cols>
    <col min="1" max="1" width="14.85546875" style="80" customWidth="1"/>
    <col min="2" max="2" width="22.5703125" style="80" customWidth="1"/>
    <col min="3" max="3" width="11.42578125" style="80"/>
    <col min="4" max="4" width="15.85546875" style="80" customWidth="1"/>
    <col min="5" max="6" width="11.42578125" style="80"/>
    <col min="7" max="7" width="8.42578125" style="80" customWidth="1"/>
    <col min="8" max="8" width="24.7109375" style="80" customWidth="1"/>
    <col min="9" max="9" width="5.28515625" style="80" customWidth="1"/>
    <col min="10" max="16384" width="11.42578125" style="80"/>
  </cols>
  <sheetData>
    <row r="1" spans="1:9" ht="13.5" thickBot="1" x14ac:dyDescent="0.25">
      <c r="A1" s="79" t="s">
        <v>53</v>
      </c>
    </row>
    <row r="2" spans="1:9" ht="13.5" thickTop="1" x14ac:dyDescent="0.2">
      <c r="A2" s="81"/>
      <c r="B2" s="82"/>
      <c r="C2" s="83"/>
      <c r="D2" s="84"/>
      <c r="E2" s="84"/>
      <c r="F2" s="84"/>
      <c r="G2" s="82"/>
      <c r="H2" s="83"/>
      <c r="I2" s="82"/>
    </row>
    <row r="3" spans="1:9" x14ac:dyDescent="0.2">
      <c r="A3" s="85"/>
      <c r="B3" s="86"/>
      <c r="C3" s="87"/>
      <c r="D3" s="134" t="s">
        <v>604</v>
      </c>
      <c r="E3" s="8" t="str">
        <f>numerodeconcurso</f>
        <v>2009/0257-0001</v>
      </c>
      <c r="G3" s="86"/>
      <c r="H3" s="88" t="s">
        <v>308</v>
      </c>
      <c r="I3" s="89"/>
    </row>
    <row r="4" spans="1:9" x14ac:dyDescent="0.2">
      <c r="A4" s="85"/>
      <c r="B4" s="86"/>
      <c r="C4" s="265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57"/>
      <c r="E4" s="257"/>
      <c r="F4" s="257"/>
      <c r="G4" s="266"/>
      <c r="H4" s="146" t="s">
        <v>568</v>
      </c>
      <c r="I4" s="89"/>
    </row>
    <row r="5" spans="1:9" x14ac:dyDescent="0.2">
      <c r="A5" s="91" t="s">
        <v>307</v>
      </c>
      <c r="B5" s="92"/>
      <c r="C5" s="265"/>
      <c r="D5" s="257"/>
      <c r="E5" s="257"/>
      <c r="F5" s="257"/>
      <c r="G5" s="266"/>
      <c r="H5" s="90"/>
      <c r="I5" s="86"/>
    </row>
    <row r="6" spans="1:9" ht="13.5" thickBot="1" x14ac:dyDescent="0.25">
      <c r="A6" s="93"/>
      <c r="B6" s="94"/>
      <c r="C6" s="265"/>
      <c r="D6" s="257"/>
      <c r="E6" s="257"/>
      <c r="F6" s="257"/>
      <c r="G6" s="266"/>
      <c r="H6" s="95"/>
      <c r="I6" s="94"/>
    </row>
    <row r="7" spans="1:9" ht="13.5" thickTop="1" x14ac:dyDescent="0.2">
      <c r="A7" s="261" t="str">
        <f>'N_Campos Generales'!C21&amp;" "&amp;departamento</f>
        <v>Subdirección de planeación y presupuestos Licitaciones y concursos</v>
      </c>
      <c r="B7" s="262"/>
      <c r="C7" s="265"/>
      <c r="D7" s="257"/>
      <c r="E7" s="257"/>
      <c r="F7" s="257"/>
      <c r="G7" s="266"/>
      <c r="H7" s="96"/>
      <c r="I7" s="97"/>
    </row>
    <row r="8" spans="1:9" x14ac:dyDescent="0.2">
      <c r="A8" s="263"/>
      <c r="B8" s="264"/>
      <c r="C8" s="265"/>
      <c r="D8" s="257"/>
      <c r="E8" s="257"/>
      <c r="F8" s="257"/>
      <c r="G8" s="266"/>
      <c r="H8" s="98"/>
      <c r="I8" s="99"/>
    </row>
    <row r="9" spans="1:9" x14ac:dyDescent="0.2">
      <c r="A9" s="263"/>
      <c r="B9" s="264"/>
      <c r="C9" s="265"/>
      <c r="D9" s="257"/>
      <c r="E9" s="257"/>
      <c r="F9" s="257"/>
      <c r="G9" s="266"/>
      <c r="H9" s="98" t="s">
        <v>321</v>
      </c>
      <c r="I9" s="99"/>
    </row>
    <row r="10" spans="1:9" ht="13.5" thickBot="1" x14ac:dyDescent="0.25">
      <c r="A10" s="234"/>
      <c r="B10" s="235"/>
      <c r="C10" s="234"/>
      <c r="D10" s="267"/>
      <c r="E10" s="267"/>
      <c r="F10" s="267"/>
      <c r="G10" s="235"/>
      <c r="H10" s="148"/>
      <c r="I10" s="94"/>
    </row>
    <row r="11" spans="1:9" ht="13.5" thickTop="1" x14ac:dyDescent="0.2">
      <c r="A11" s="261" t="str">
        <f>razonsocial</f>
        <v>Neodata, S.A. de C.V.</v>
      </c>
      <c r="B11" s="207"/>
      <c r="C11" s="207"/>
      <c r="D11" s="210"/>
      <c r="E11" s="261" t="str">
        <f>cargo&amp;" "&amp;responsable</f>
        <v>DIRECTOR GENERAL JORGE L. DÁVALOS MICELI</v>
      </c>
      <c r="F11" s="207"/>
      <c r="G11" s="207"/>
      <c r="H11" s="207"/>
      <c r="I11" s="210"/>
    </row>
    <row r="12" spans="1:9" ht="13.5" thickBot="1" x14ac:dyDescent="0.25">
      <c r="A12" s="208"/>
      <c r="B12" s="209"/>
      <c r="C12" s="209"/>
      <c r="D12" s="211"/>
      <c r="E12" s="208"/>
      <c r="F12" s="209"/>
      <c r="G12" s="209"/>
      <c r="H12" s="209"/>
      <c r="I12" s="211"/>
    </row>
    <row r="13" spans="1:9" ht="14.25" thickTop="1" thickBot="1" x14ac:dyDescent="0.25"/>
    <row r="14" spans="1:9" ht="15.95" customHeight="1" thickTop="1" thickBot="1" x14ac:dyDescent="0.25">
      <c r="A14" s="258" t="s">
        <v>605</v>
      </c>
      <c r="B14" s="259"/>
      <c r="C14" s="259"/>
      <c r="D14" s="259"/>
      <c r="E14" s="259"/>
      <c r="F14" s="259"/>
      <c r="G14" s="259"/>
      <c r="H14" s="259"/>
      <c r="I14" s="260"/>
    </row>
    <row r="15" spans="1:9" ht="14.25" thickTop="1" thickBot="1" x14ac:dyDescent="0.25"/>
    <row r="16" spans="1:9" ht="14.25" thickTop="1" thickBot="1" x14ac:dyDescent="0.25">
      <c r="A16" s="100" t="s">
        <v>296</v>
      </c>
      <c r="B16" s="101" t="s">
        <v>2</v>
      </c>
      <c r="C16" s="102"/>
      <c r="D16" s="103"/>
      <c r="E16" s="101" t="s">
        <v>298</v>
      </c>
      <c r="F16" s="103"/>
      <c r="G16" s="101" t="s">
        <v>569</v>
      </c>
      <c r="H16" s="102"/>
      <c r="I16" s="103"/>
    </row>
    <row r="17" spans="1:9" ht="13.5" thickTop="1" x14ac:dyDescent="0.2">
      <c r="A17" s="79" t="s">
        <v>55</v>
      </c>
      <c r="B17" s="79"/>
      <c r="C17" s="79"/>
      <c r="D17" s="79"/>
      <c r="E17" s="79"/>
      <c r="F17" s="79"/>
      <c r="G17" s="79"/>
      <c r="H17" s="79"/>
      <c r="I17" s="79"/>
    </row>
    <row r="18" spans="1:9" x14ac:dyDescent="0.2">
      <c r="A18" s="104" t="s">
        <v>107</v>
      </c>
      <c r="B18" s="257" t="s">
        <v>113</v>
      </c>
      <c r="C18" s="257"/>
      <c r="D18" s="257"/>
      <c r="E18" s="106" t="s">
        <v>33</v>
      </c>
      <c r="F18" s="106"/>
      <c r="G18" s="105"/>
      <c r="H18" s="107" t="s">
        <v>215</v>
      </c>
      <c r="I18" s="105"/>
    </row>
    <row r="19" spans="1:9" x14ac:dyDescent="0.2">
      <c r="A19" s="79"/>
      <c r="B19" s="79"/>
      <c r="C19" s="79"/>
      <c r="D19" s="79"/>
      <c r="E19" s="79"/>
      <c r="F19" s="79"/>
      <c r="G19" s="79"/>
      <c r="H19" s="79"/>
      <c r="I19" s="68" t="s">
        <v>56</v>
      </c>
    </row>
  </sheetData>
  <mergeCells count="6">
    <mergeCell ref="B18:D18"/>
    <mergeCell ref="A14:I14"/>
    <mergeCell ref="A11:D12"/>
    <mergeCell ref="E11:I12"/>
    <mergeCell ref="A7:B10"/>
    <mergeCell ref="C4:G10"/>
  </mergeCells>
  <pageMargins left="0.57999999999999996" right="0.59" top="0.59" bottom="0.6" header="0.4" footer="0.39"/>
  <pageSetup orientation="landscape" r:id="rId1"/>
  <headerFooter>
    <oddHeader>&amp;R&amp;8Página &amp;P de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2"/>
  <sheetViews>
    <sheetView showGridLines="0" showZeros="0" topLeftCell="A33" workbookViewId="0">
      <selection activeCell="E41" sqref="E41"/>
    </sheetView>
  </sheetViews>
  <sheetFormatPr defaultColWidth="9.140625" defaultRowHeight="12.75" x14ac:dyDescent="0.2"/>
  <cols>
    <col min="1" max="1" width="29.140625" customWidth="1"/>
    <col min="2" max="2" width="83.85546875" bestFit="1" customWidth="1"/>
  </cols>
  <sheetData>
    <row r="1" spans="1:3" ht="12.75" customHeight="1" x14ac:dyDescent="0.2">
      <c r="A1" s="1" t="s">
        <v>29</v>
      </c>
      <c r="B1" s="1"/>
      <c r="C1" s="1"/>
    </row>
    <row r="2" spans="1:3" ht="12.75" customHeight="1" x14ac:dyDescent="0.2">
      <c r="A2" s="1"/>
      <c r="B2" s="1"/>
      <c r="C2" s="1"/>
    </row>
    <row r="3" spans="1:3" ht="14.25" customHeight="1" x14ac:dyDescent="0.25">
      <c r="A3" s="5" t="s">
        <v>293</v>
      </c>
      <c r="B3" s="6"/>
    </row>
    <row r="4" spans="1:3" ht="12.75" customHeight="1" x14ac:dyDescent="0.2">
      <c r="A4" s="2" t="s">
        <v>1</v>
      </c>
      <c r="B4" s="3" t="s">
        <v>2</v>
      </c>
    </row>
    <row r="5" spans="1:3" ht="12.75" customHeight="1" x14ac:dyDescent="0.2">
      <c r="A5" s="50" t="s">
        <v>212</v>
      </c>
      <c r="B5" s="151" t="s">
        <v>157</v>
      </c>
    </row>
    <row r="6" spans="1:3" ht="12.75" customHeight="1" x14ac:dyDescent="0.2">
      <c r="A6" s="50" t="s">
        <v>154</v>
      </c>
      <c r="B6" s="151" t="s">
        <v>164</v>
      </c>
    </row>
    <row r="7" spans="1:3" ht="12.75" customHeight="1" x14ac:dyDescent="0.2">
      <c r="A7" s="50" t="s">
        <v>111</v>
      </c>
      <c r="B7" s="151" t="s">
        <v>40</v>
      </c>
    </row>
    <row r="8" spans="1:3" ht="12.75" customHeight="1" x14ac:dyDescent="0.2">
      <c r="A8" s="50" t="s">
        <v>112</v>
      </c>
      <c r="B8" s="151" t="s">
        <v>36</v>
      </c>
    </row>
    <row r="9" spans="1:3" ht="12.75" customHeight="1" x14ac:dyDescent="0.2">
      <c r="A9" s="50" t="s">
        <v>109</v>
      </c>
      <c r="B9" s="151" t="s">
        <v>35</v>
      </c>
    </row>
    <row r="10" spans="1:3" ht="12.75" customHeight="1" x14ac:dyDescent="0.2">
      <c r="A10" s="152" t="s">
        <v>107</v>
      </c>
      <c r="B10" s="151" t="s">
        <v>31</v>
      </c>
    </row>
    <row r="11" spans="1:3" ht="12.75" customHeight="1" x14ac:dyDescent="0.2">
      <c r="A11" s="50" t="s">
        <v>108</v>
      </c>
      <c r="B11" s="151" t="s">
        <v>32</v>
      </c>
    </row>
    <row r="12" spans="1:3" ht="12.75" customHeight="1" x14ac:dyDescent="0.2">
      <c r="A12" s="50" t="s">
        <v>610</v>
      </c>
      <c r="B12" s="151" t="s">
        <v>611</v>
      </c>
    </row>
    <row r="13" spans="1:3" ht="12.75" customHeight="1" x14ac:dyDescent="0.2">
      <c r="A13" s="50" t="s">
        <v>612</v>
      </c>
      <c r="B13" s="151" t="s">
        <v>613</v>
      </c>
    </row>
    <row r="14" spans="1:3" ht="12.75" customHeight="1" x14ac:dyDescent="0.2">
      <c r="A14" s="50" t="s">
        <v>247</v>
      </c>
      <c r="B14" s="50" t="s">
        <v>249</v>
      </c>
    </row>
    <row r="15" spans="1:3" ht="12.75" customHeight="1" x14ac:dyDescent="0.2">
      <c r="A15" s="50" t="s">
        <v>248</v>
      </c>
      <c r="B15" s="50" t="s">
        <v>250</v>
      </c>
    </row>
    <row r="16" spans="1:3" ht="12.75" customHeight="1" x14ac:dyDescent="0.2">
      <c r="A16" s="50" t="s">
        <v>282</v>
      </c>
      <c r="B16" s="50" t="s">
        <v>284</v>
      </c>
    </row>
    <row r="17" spans="1:2" ht="12.75" customHeight="1" x14ac:dyDescent="0.2">
      <c r="A17" s="50" t="s">
        <v>283</v>
      </c>
      <c r="B17" s="50" t="s">
        <v>285</v>
      </c>
    </row>
    <row r="18" spans="1:2" ht="12.75" customHeight="1" x14ac:dyDescent="0.2">
      <c r="A18" s="50" t="s">
        <v>215</v>
      </c>
      <c r="B18" s="151" t="s">
        <v>159</v>
      </c>
    </row>
    <row r="19" spans="1:2" x14ac:dyDescent="0.2">
      <c r="A19" s="50" t="s">
        <v>216</v>
      </c>
      <c r="B19" s="50" t="s">
        <v>214</v>
      </c>
    </row>
    <row r="20" spans="1:2" x14ac:dyDescent="0.2">
      <c r="A20" s="50" t="s">
        <v>253</v>
      </c>
      <c r="B20" s="50" t="s">
        <v>255</v>
      </c>
    </row>
    <row r="21" spans="1:2" x14ac:dyDescent="0.2">
      <c r="A21" s="50" t="s">
        <v>251</v>
      </c>
      <c r="B21" s="50" t="s">
        <v>257</v>
      </c>
    </row>
    <row r="22" spans="1:2" x14ac:dyDescent="0.2">
      <c r="A22" s="50" t="s">
        <v>254</v>
      </c>
      <c r="B22" s="151" t="s">
        <v>256</v>
      </c>
    </row>
    <row r="23" spans="1:2" x14ac:dyDescent="0.2">
      <c r="A23" s="50" t="s">
        <v>252</v>
      </c>
      <c r="B23" s="151" t="s">
        <v>258</v>
      </c>
    </row>
    <row r="24" spans="1:2" x14ac:dyDescent="0.2">
      <c r="A24" s="50" t="s">
        <v>213</v>
      </c>
      <c r="B24" s="151" t="s">
        <v>158</v>
      </c>
    </row>
    <row r="25" spans="1:2" x14ac:dyDescent="0.2">
      <c r="A25" s="50" t="s">
        <v>150</v>
      </c>
      <c r="B25" s="151" t="s">
        <v>165</v>
      </c>
    </row>
    <row r="26" spans="1:2" x14ac:dyDescent="0.2">
      <c r="A26" s="50" t="s">
        <v>217</v>
      </c>
      <c r="B26" s="50" t="s">
        <v>219</v>
      </c>
    </row>
    <row r="27" spans="1:2" x14ac:dyDescent="0.2">
      <c r="A27" s="50" t="s">
        <v>218</v>
      </c>
      <c r="B27" s="50" t="s">
        <v>220</v>
      </c>
    </row>
    <row r="28" spans="1:2" x14ac:dyDescent="0.2">
      <c r="A28" s="50" t="s">
        <v>221</v>
      </c>
      <c r="B28" s="151" t="s">
        <v>160</v>
      </c>
    </row>
    <row r="29" spans="1:2" x14ac:dyDescent="0.2">
      <c r="A29" s="50" t="s">
        <v>152</v>
      </c>
      <c r="B29" s="151" t="s">
        <v>166</v>
      </c>
    </row>
    <row r="30" spans="1:2" x14ac:dyDescent="0.2">
      <c r="A30" s="50" t="s">
        <v>113</v>
      </c>
      <c r="B30" s="50" t="s">
        <v>114</v>
      </c>
    </row>
    <row r="31" spans="1:2" x14ac:dyDescent="0.2">
      <c r="A31" s="50" t="s">
        <v>115</v>
      </c>
      <c r="B31" s="50" t="s">
        <v>116</v>
      </c>
    </row>
    <row r="32" spans="1:2" x14ac:dyDescent="0.2">
      <c r="A32" s="152" t="s">
        <v>41</v>
      </c>
      <c r="B32" s="151" t="s">
        <v>42</v>
      </c>
    </row>
    <row r="33" spans="1:2" x14ac:dyDescent="0.2">
      <c r="A33" s="50" t="s">
        <v>278</v>
      </c>
      <c r="B33" s="151" t="s">
        <v>280</v>
      </c>
    </row>
    <row r="34" spans="1:2" x14ac:dyDescent="0.2">
      <c r="A34" s="50" t="s">
        <v>279</v>
      </c>
      <c r="B34" s="151" t="s">
        <v>281</v>
      </c>
    </row>
    <row r="35" spans="1:2" x14ac:dyDescent="0.2">
      <c r="A35" s="50" t="s">
        <v>117</v>
      </c>
      <c r="B35" s="50" t="s">
        <v>118</v>
      </c>
    </row>
    <row r="36" spans="1:2" x14ac:dyDescent="0.2">
      <c r="A36" s="50" t="s">
        <v>243</v>
      </c>
      <c r="B36" s="50" t="s">
        <v>245</v>
      </c>
    </row>
    <row r="37" spans="1:2" x14ac:dyDescent="0.2">
      <c r="A37" s="50" t="s">
        <v>244</v>
      </c>
      <c r="B37" s="50" t="s">
        <v>246</v>
      </c>
    </row>
    <row r="38" spans="1:2" x14ac:dyDescent="0.2">
      <c r="A38" s="50" t="s">
        <v>287</v>
      </c>
      <c r="B38" s="151" t="s">
        <v>289</v>
      </c>
    </row>
    <row r="39" spans="1:2" x14ac:dyDescent="0.2">
      <c r="A39" s="50" t="s">
        <v>288</v>
      </c>
      <c r="B39" s="151" t="s">
        <v>290</v>
      </c>
    </row>
    <row r="40" spans="1:2" x14ac:dyDescent="0.2">
      <c r="A40" s="152" t="s">
        <v>38</v>
      </c>
      <c r="B40" s="151" t="s">
        <v>39</v>
      </c>
    </row>
    <row r="41" spans="1:2" x14ac:dyDescent="0.2">
      <c r="A41" s="50" t="s">
        <v>119</v>
      </c>
      <c r="B41" s="50" t="s">
        <v>120</v>
      </c>
    </row>
    <row r="42" spans="1:2" x14ac:dyDescent="0.2">
      <c r="A42" s="50" t="s">
        <v>222</v>
      </c>
      <c r="B42" s="151" t="s">
        <v>161</v>
      </c>
    </row>
    <row r="43" spans="1:2" x14ac:dyDescent="0.2">
      <c r="A43" s="50" t="s">
        <v>151</v>
      </c>
      <c r="B43" s="151" t="s">
        <v>167</v>
      </c>
    </row>
    <row r="44" spans="1:2" x14ac:dyDescent="0.2">
      <c r="A44" s="50" t="s">
        <v>270</v>
      </c>
      <c r="B44" s="50" t="s">
        <v>274</v>
      </c>
    </row>
    <row r="45" spans="1:2" x14ac:dyDescent="0.2">
      <c r="A45" s="50" t="s">
        <v>273</v>
      </c>
      <c r="B45" s="50" t="s">
        <v>275</v>
      </c>
    </row>
    <row r="46" spans="1:2" x14ac:dyDescent="0.2">
      <c r="A46" s="50" t="s">
        <v>633</v>
      </c>
      <c r="B46" s="50" t="s">
        <v>631</v>
      </c>
    </row>
    <row r="47" spans="1:2" x14ac:dyDescent="0.2">
      <c r="A47" s="50" t="s">
        <v>634</v>
      </c>
      <c r="B47" s="50" t="s">
        <v>632</v>
      </c>
    </row>
    <row r="48" spans="1:2" x14ac:dyDescent="0.2">
      <c r="A48" s="50" t="s">
        <v>272</v>
      </c>
      <c r="B48" s="50" t="s">
        <v>276</v>
      </c>
    </row>
    <row r="49" spans="1:2" x14ac:dyDescent="0.2">
      <c r="A49" s="50" t="s">
        <v>271</v>
      </c>
      <c r="B49" s="50" t="s">
        <v>277</v>
      </c>
    </row>
    <row r="50" spans="1:2" x14ac:dyDescent="0.2">
      <c r="A50" s="50" t="s">
        <v>269</v>
      </c>
      <c r="B50" s="50" t="s">
        <v>577</v>
      </c>
    </row>
    <row r="51" spans="1:2" x14ac:dyDescent="0.2">
      <c r="A51" s="50" t="s">
        <v>155</v>
      </c>
      <c r="B51" s="50" t="s">
        <v>578</v>
      </c>
    </row>
    <row r="52" spans="1:2" x14ac:dyDescent="0.2">
      <c r="A52" s="50" t="s">
        <v>121</v>
      </c>
      <c r="B52" s="50" t="s">
        <v>122</v>
      </c>
    </row>
    <row r="53" spans="1:2" x14ac:dyDescent="0.2">
      <c r="A53" s="50" t="s">
        <v>259</v>
      </c>
      <c r="B53" s="151" t="s">
        <v>162</v>
      </c>
    </row>
    <row r="54" spans="1:2" x14ac:dyDescent="0.2">
      <c r="A54" s="50" t="s">
        <v>156</v>
      </c>
      <c r="B54" s="151" t="s">
        <v>168</v>
      </c>
    </row>
    <row r="55" spans="1:2" x14ac:dyDescent="0.2">
      <c r="A55" s="50" t="s">
        <v>124</v>
      </c>
      <c r="B55" s="50" t="s">
        <v>126</v>
      </c>
    </row>
    <row r="56" spans="1:2" x14ac:dyDescent="0.2">
      <c r="A56" s="50" t="s">
        <v>260</v>
      </c>
      <c r="B56" s="151" t="s">
        <v>163</v>
      </c>
    </row>
    <row r="57" spans="1:2" x14ac:dyDescent="0.2">
      <c r="A57" s="50" t="s">
        <v>153</v>
      </c>
      <c r="B57" s="151" t="s">
        <v>169</v>
      </c>
    </row>
    <row r="58" spans="1:2" x14ac:dyDescent="0.2">
      <c r="A58" s="152" t="s">
        <v>106</v>
      </c>
      <c r="B58" s="151" t="s">
        <v>30</v>
      </c>
    </row>
    <row r="59" spans="1:2" x14ac:dyDescent="0.2">
      <c r="A59" s="50" t="s">
        <v>261</v>
      </c>
      <c r="B59" s="50" t="s">
        <v>262</v>
      </c>
    </row>
    <row r="60" spans="1:2" x14ac:dyDescent="0.2">
      <c r="A60" s="50" t="s">
        <v>263</v>
      </c>
      <c r="B60" s="50" t="s">
        <v>264</v>
      </c>
    </row>
    <row r="61" spans="1:2" x14ac:dyDescent="0.2">
      <c r="A61" s="152" t="s">
        <v>127</v>
      </c>
      <c r="B61" s="151" t="s">
        <v>128</v>
      </c>
    </row>
    <row r="62" spans="1:2" x14ac:dyDescent="0.2">
      <c r="A62" s="152" t="s">
        <v>294</v>
      </c>
      <c r="B62" s="151" t="s">
        <v>291</v>
      </c>
    </row>
    <row r="63" spans="1:2" x14ac:dyDescent="0.2">
      <c r="A63" s="152" t="s">
        <v>295</v>
      </c>
      <c r="B63" s="151" t="s">
        <v>292</v>
      </c>
    </row>
    <row r="64" spans="1:2" x14ac:dyDescent="0.2">
      <c r="A64" s="50" t="s">
        <v>312</v>
      </c>
      <c r="B64" s="151" t="s">
        <v>131</v>
      </c>
    </row>
    <row r="65" spans="1:2" x14ac:dyDescent="0.2">
      <c r="A65" s="152" t="s">
        <v>37</v>
      </c>
      <c r="B65" s="151" t="s">
        <v>322</v>
      </c>
    </row>
    <row r="66" spans="1:2" x14ac:dyDescent="0.2">
      <c r="A66" s="50" t="s">
        <v>228</v>
      </c>
      <c r="B66" s="151" t="s">
        <v>233</v>
      </c>
    </row>
    <row r="67" spans="1:2" x14ac:dyDescent="0.2">
      <c r="A67" s="50" t="s">
        <v>223</v>
      </c>
      <c r="B67" s="151" t="s">
        <v>237</v>
      </c>
    </row>
    <row r="68" spans="1:2" x14ac:dyDescent="0.2">
      <c r="A68" s="50" t="s">
        <v>229</v>
      </c>
      <c r="B68" s="151" t="s">
        <v>234</v>
      </c>
    </row>
    <row r="69" spans="1:2" x14ac:dyDescent="0.2">
      <c r="A69" s="50" t="s">
        <v>224</v>
      </c>
      <c r="B69" s="151" t="s">
        <v>238</v>
      </c>
    </row>
    <row r="70" spans="1:2" x14ac:dyDescent="0.2">
      <c r="A70" s="50" t="s">
        <v>230</v>
      </c>
      <c r="B70" s="151" t="s">
        <v>235</v>
      </c>
    </row>
    <row r="71" spans="1:2" x14ac:dyDescent="0.2">
      <c r="A71" s="50" t="s">
        <v>225</v>
      </c>
      <c r="B71" s="151" t="s">
        <v>239</v>
      </c>
    </row>
    <row r="72" spans="1:2" x14ac:dyDescent="0.2">
      <c r="A72" s="152" t="s">
        <v>231</v>
      </c>
      <c r="B72" s="151" t="s">
        <v>575</v>
      </c>
    </row>
    <row r="73" spans="1:2" x14ac:dyDescent="0.2">
      <c r="A73" s="152" t="s">
        <v>226</v>
      </c>
      <c r="B73" s="151" t="s">
        <v>576</v>
      </c>
    </row>
    <row r="74" spans="1:2" x14ac:dyDescent="0.2">
      <c r="A74" s="50" t="s">
        <v>232</v>
      </c>
      <c r="B74" s="151" t="s">
        <v>236</v>
      </c>
    </row>
    <row r="75" spans="1:2" x14ac:dyDescent="0.2">
      <c r="A75" s="50" t="s">
        <v>227</v>
      </c>
      <c r="B75" s="151" t="s">
        <v>240</v>
      </c>
    </row>
    <row r="76" spans="1:2" x14ac:dyDescent="0.2">
      <c r="A76" s="152" t="s">
        <v>132</v>
      </c>
      <c r="B76" s="151" t="s">
        <v>133</v>
      </c>
    </row>
    <row r="77" spans="1:2" x14ac:dyDescent="0.2">
      <c r="A77" s="152" t="s">
        <v>602</v>
      </c>
      <c r="B77" s="151" t="s">
        <v>603</v>
      </c>
    </row>
    <row r="78" spans="1:2" x14ac:dyDescent="0.2">
      <c r="A78" s="152" t="s">
        <v>33</v>
      </c>
      <c r="B78" s="151" t="s">
        <v>34</v>
      </c>
    </row>
    <row r="79" spans="1:2" x14ac:dyDescent="0.2">
      <c r="A79" s="4"/>
      <c r="B79" s="4"/>
    </row>
    <row r="80" spans="1:2" x14ac:dyDescent="0.2">
      <c r="A80" s="7" t="s">
        <v>43</v>
      </c>
      <c r="B80" s="4"/>
    </row>
    <row r="81" spans="1:2" x14ac:dyDescent="0.2">
      <c r="A81" s="151" t="s">
        <v>241</v>
      </c>
      <c r="B81" s="50" t="s">
        <v>242</v>
      </c>
    </row>
    <row r="82" spans="1:2" x14ac:dyDescent="0.2">
      <c r="A82" s="151" t="s">
        <v>47</v>
      </c>
      <c r="B82" s="151" t="s">
        <v>48</v>
      </c>
    </row>
    <row r="83" spans="1:2" x14ac:dyDescent="0.2">
      <c r="A83" s="50" t="s">
        <v>123</v>
      </c>
      <c r="B83" s="50" t="s">
        <v>125</v>
      </c>
    </row>
    <row r="84" spans="1:2" x14ac:dyDescent="0.2">
      <c r="A84" s="151" t="s">
        <v>44</v>
      </c>
      <c r="B84" s="151" t="s">
        <v>45</v>
      </c>
    </row>
    <row r="85" spans="1:2" x14ac:dyDescent="0.2">
      <c r="A85" s="151" t="s">
        <v>49</v>
      </c>
      <c r="B85" s="151" t="s">
        <v>50</v>
      </c>
    </row>
    <row r="86" spans="1:2" x14ac:dyDescent="0.2">
      <c r="A86" s="151" t="s">
        <v>129</v>
      </c>
      <c r="B86" s="151" t="s">
        <v>130</v>
      </c>
    </row>
    <row r="87" spans="1:2" x14ac:dyDescent="0.2">
      <c r="A87" s="151" t="s">
        <v>46</v>
      </c>
      <c r="B87" s="151" t="s">
        <v>138</v>
      </c>
    </row>
    <row r="88" spans="1:2" x14ac:dyDescent="0.2">
      <c r="A88" s="151" t="s">
        <v>136</v>
      </c>
      <c r="B88" s="151" t="s">
        <v>51</v>
      </c>
    </row>
    <row r="89" spans="1:2" x14ac:dyDescent="0.2">
      <c r="A89" s="151" t="s">
        <v>134</v>
      </c>
      <c r="B89" s="151" t="s">
        <v>135</v>
      </c>
    </row>
    <row r="90" spans="1:2" x14ac:dyDescent="0.2">
      <c r="A90" s="50" t="s">
        <v>265</v>
      </c>
      <c r="B90" s="50" t="s">
        <v>267</v>
      </c>
    </row>
    <row r="91" spans="1:2" x14ac:dyDescent="0.2">
      <c r="A91" s="50" t="s">
        <v>266</v>
      </c>
      <c r="B91" s="50" t="s">
        <v>268</v>
      </c>
    </row>
    <row r="92" spans="1:2" x14ac:dyDescent="0.2">
      <c r="A92" s="151" t="s">
        <v>137</v>
      </c>
      <c r="B92" s="151" t="s">
        <v>52</v>
      </c>
    </row>
  </sheetData>
  <printOptions horizontalCentered="1"/>
  <pageMargins left="0.74803149606299213" right="0.74803149606299213" top="0.86614173228346458" bottom="0.98425196850393704" header="0.23622047244094491" footer="0"/>
  <pageSetup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17"/>
  <sheetViews>
    <sheetView workbookViewId="0">
      <selection activeCell="B114" sqref="B114"/>
    </sheetView>
  </sheetViews>
  <sheetFormatPr defaultColWidth="11.42578125" defaultRowHeight="12.75" x14ac:dyDescent="0.2"/>
  <cols>
    <col min="2" max="2" width="37.140625" customWidth="1"/>
  </cols>
  <sheetData>
    <row r="1" spans="1:3" ht="15" x14ac:dyDescent="0.25">
      <c r="A1" s="77" t="s">
        <v>54</v>
      </c>
      <c r="B1" s="77" t="s">
        <v>361</v>
      </c>
      <c r="C1" s="77" t="s">
        <v>351</v>
      </c>
    </row>
    <row r="2" spans="1:3" ht="15" x14ac:dyDescent="0.25">
      <c r="A2" s="75" t="s">
        <v>353</v>
      </c>
      <c r="B2" s="75" t="s">
        <v>365</v>
      </c>
      <c r="C2" s="76">
        <v>226</v>
      </c>
    </row>
    <row r="3" spans="1:3" ht="15" x14ac:dyDescent="0.25">
      <c r="A3" s="75" t="s">
        <v>359</v>
      </c>
      <c r="B3" s="75" t="s">
        <v>364</v>
      </c>
      <c r="C3" s="76">
        <v>246.2</v>
      </c>
    </row>
    <row r="4" spans="1:3" ht="15" x14ac:dyDescent="0.25">
      <c r="A4" s="75" t="s">
        <v>348</v>
      </c>
      <c r="B4" s="75" t="s">
        <v>336</v>
      </c>
      <c r="C4" s="76">
        <v>267.52</v>
      </c>
    </row>
    <row r="5" spans="1:3" ht="15" x14ac:dyDescent="0.25">
      <c r="A5" s="75" t="s">
        <v>339</v>
      </c>
      <c r="B5" s="75" t="s">
        <v>346</v>
      </c>
      <c r="C5" s="76">
        <v>397.43</v>
      </c>
    </row>
    <row r="6" spans="1:3" ht="15" x14ac:dyDescent="0.25">
      <c r="A6" s="75" t="s">
        <v>357</v>
      </c>
      <c r="B6" s="75" t="s">
        <v>344</v>
      </c>
      <c r="C6" s="76">
        <v>419.52</v>
      </c>
    </row>
    <row r="7" spans="1:3" ht="15" x14ac:dyDescent="0.25">
      <c r="A7" s="75" t="s">
        <v>341</v>
      </c>
      <c r="B7" s="75" t="s">
        <v>338</v>
      </c>
      <c r="C7" s="76">
        <v>441.59</v>
      </c>
    </row>
    <row r="8" spans="1:3" ht="15" x14ac:dyDescent="0.25">
      <c r="A8" s="75" t="s">
        <v>349</v>
      </c>
      <c r="B8" s="75" t="s">
        <v>347</v>
      </c>
      <c r="C8" s="76">
        <v>397.43</v>
      </c>
    </row>
    <row r="9" spans="1:3" ht="15" x14ac:dyDescent="0.25">
      <c r="A9" s="75" t="s">
        <v>337</v>
      </c>
      <c r="B9" s="75" t="s">
        <v>363</v>
      </c>
      <c r="C9" s="76">
        <v>463.67</v>
      </c>
    </row>
    <row r="10" spans="1:3" ht="15" x14ac:dyDescent="0.25">
      <c r="A10" s="75" t="s">
        <v>342</v>
      </c>
      <c r="B10" s="75" t="s">
        <v>350</v>
      </c>
      <c r="C10" s="76">
        <v>268.58999999999997</v>
      </c>
    </row>
    <row r="11" spans="1:3" ht="15" x14ac:dyDescent="0.25">
      <c r="A11" s="75" t="s">
        <v>355</v>
      </c>
      <c r="B11" s="75" t="s">
        <v>358</v>
      </c>
      <c r="C11" s="76">
        <v>437.54</v>
      </c>
    </row>
    <row r="12" spans="1:3" ht="15" x14ac:dyDescent="0.25">
      <c r="A12" s="75" t="s">
        <v>362</v>
      </c>
      <c r="B12" s="75" t="s">
        <v>352</v>
      </c>
      <c r="C12" s="76">
        <v>525.07000000000005</v>
      </c>
    </row>
    <row r="13" spans="1:3" ht="15" x14ac:dyDescent="0.25">
      <c r="A13" s="75" t="s">
        <v>345</v>
      </c>
      <c r="B13" s="75" t="s">
        <v>360</v>
      </c>
      <c r="C13" s="76">
        <v>514.79999999999995</v>
      </c>
    </row>
    <row r="14" spans="1:3" ht="15" x14ac:dyDescent="0.25">
      <c r="A14" s="75" t="s">
        <v>356</v>
      </c>
      <c r="B14" s="75" t="s">
        <v>343</v>
      </c>
      <c r="C14" s="76">
        <v>520.75</v>
      </c>
    </row>
    <row r="15" spans="1:3" ht="15" x14ac:dyDescent="0.25">
      <c r="A15" s="75" t="s">
        <v>340</v>
      </c>
      <c r="B15" s="75" t="s">
        <v>354</v>
      </c>
      <c r="C15" s="76">
        <v>519.54</v>
      </c>
    </row>
    <row r="16" spans="1:3" ht="15" x14ac:dyDescent="0.25">
      <c r="A16" s="75" t="s">
        <v>366</v>
      </c>
      <c r="B16" s="75" t="s">
        <v>367</v>
      </c>
      <c r="C16" s="76">
        <v>0</v>
      </c>
    </row>
    <row r="17" spans="1:3" ht="15" x14ac:dyDescent="0.25">
      <c r="A17" s="75" t="s">
        <v>368</v>
      </c>
      <c r="B17" s="75" t="s">
        <v>468</v>
      </c>
      <c r="C17" s="76">
        <v>0</v>
      </c>
    </row>
    <row r="18" spans="1:3" ht="15" x14ac:dyDescent="0.25">
      <c r="A18" s="75" t="s">
        <v>369</v>
      </c>
      <c r="B18" s="75" t="s">
        <v>469</v>
      </c>
      <c r="C18" s="76">
        <v>0</v>
      </c>
    </row>
    <row r="19" spans="1:3" ht="15" x14ac:dyDescent="0.25">
      <c r="A19" s="75" t="s">
        <v>370</v>
      </c>
      <c r="B19" s="75" t="s">
        <v>470</v>
      </c>
      <c r="C19" s="76">
        <v>0</v>
      </c>
    </row>
    <row r="20" spans="1:3" ht="15" x14ac:dyDescent="0.25">
      <c r="A20" s="75" t="s">
        <v>371</v>
      </c>
      <c r="B20" s="75" t="s">
        <v>471</v>
      </c>
      <c r="C20" s="76">
        <v>0</v>
      </c>
    </row>
    <row r="21" spans="1:3" ht="15" x14ac:dyDescent="0.25">
      <c r="A21" s="75" t="s">
        <v>372</v>
      </c>
      <c r="B21" s="75" t="s">
        <v>472</v>
      </c>
      <c r="C21" s="76">
        <v>0</v>
      </c>
    </row>
    <row r="22" spans="1:3" ht="15" x14ac:dyDescent="0.25">
      <c r="A22" s="75" t="s">
        <v>373</v>
      </c>
      <c r="B22" s="75" t="s">
        <v>473</v>
      </c>
      <c r="C22" s="76">
        <v>0</v>
      </c>
    </row>
    <row r="23" spans="1:3" ht="15" x14ac:dyDescent="0.25">
      <c r="A23" s="75" t="s">
        <v>374</v>
      </c>
      <c r="B23" s="75" t="s">
        <v>474</v>
      </c>
      <c r="C23" s="76">
        <v>0</v>
      </c>
    </row>
    <row r="24" spans="1:3" ht="15" x14ac:dyDescent="0.25">
      <c r="A24" s="75" t="s">
        <v>375</v>
      </c>
      <c r="B24" s="75" t="s">
        <v>475</v>
      </c>
      <c r="C24" s="76">
        <v>0</v>
      </c>
    </row>
    <row r="25" spans="1:3" ht="15" x14ac:dyDescent="0.25">
      <c r="A25" s="75" t="s">
        <v>376</v>
      </c>
      <c r="B25" s="75" t="s">
        <v>476</v>
      </c>
      <c r="C25" s="76">
        <v>0</v>
      </c>
    </row>
    <row r="26" spans="1:3" ht="15" x14ac:dyDescent="0.25">
      <c r="A26" s="75" t="s">
        <v>377</v>
      </c>
      <c r="B26" s="75" t="s">
        <v>477</v>
      </c>
      <c r="C26" s="76">
        <v>0</v>
      </c>
    </row>
    <row r="27" spans="1:3" ht="15" x14ac:dyDescent="0.25">
      <c r="A27" s="75" t="s">
        <v>378</v>
      </c>
      <c r="B27" s="75" t="s">
        <v>478</v>
      </c>
      <c r="C27" s="76">
        <v>0</v>
      </c>
    </row>
    <row r="28" spans="1:3" ht="15" x14ac:dyDescent="0.25">
      <c r="A28" s="75" t="s">
        <v>379</v>
      </c>
      <c r="B28" s="75" t="s">
        <v>479</v>
      </c>
      <c r="C28" s="76">
        <v>0</v>
      </c>
    </row>
    <row r="29" spans="1:3" ht="15" x14ac:dyDescent="0.25">
      <c r="A29" s="75" t="s">
        <v>380</v>
      </c>
      <c r="B29" s="75" t="s">
        <v>480</v>
      </c>
      <c r="C29" s="76">
        <v>0</v>
      </c>
    </row>
    <row r="30" spans="1:3" ht="15" x14ac:dyDescent="0.25">
      <c r="A30" s="75" t="s">
        <v>381</v>
      </c>
      <c r="B30" s="75" t="s">
        <v>481</v>
      </c>
      <c r="C30" s="76">
        <v>0</v>
      </c>
    </row>
    <row r="31" spans="1:3" ht="15" x14ac:dyDescent="0.25">
      <c r="A31" s="75" t="s">
        <v>382</v>
      </c>
      <c r="B31" s="75" t="s">
        <v>482</v>
      </c>
      <c r="C31" s="76">
        <v>0</v>
      </c>
    </row>
    <row r="32" spans="1:3" ht="15" x14ac:dyDescent="0.25">
      <c r="A32" s="75" t="s">
        <v>383</v>
      </c>
      <c r="B32" s="75" t="s">
        <v>483</v>
      </c>
      <c r="C32" s="76">
        <v>0</v>
      </c>
    </row>
    <row r="33" spans="1:3" ht="15" x14ac:dyDescent="0.25">
      <c r="A33" s="75" t="s">
        <v>384</v>
      </c>
      <c r="B33" s="75" t="s">
        <v>484</v>
      </c>
      <c r="C33" s="76">
        <v>0</v>
      </c>
    </row>
    <row r="34" spans="1:3" ht="15" x14ac:dyDescent="0.25">
      <c r="A34" s="75" t="s">
        <v>385</v>
      </c>
      <c r="B34" s="75" t="s">
        <v>485</v>
      </c>
      <c r="C34" s="76">
        <v>0</v>
      </c>
    </row>
    <row r="35" spans="1:3" ht="15" x14ac:dyDescent="0.25">
      <c r="A35" s="75" t="s">
        <v>386</v>
      </c>
      <c r="B35" s="75" t="s">
        <v>486</v>
      </c>
      <c r="C35" s="76">
        <v>0</v>
      </c>
    </row>
    <row r="36" spans="1:3" ht="15" x14ac:dyDescent="0.25">
      <c r="A36" s="75" t="s">
        <v>387</v>
      </c>
      <c r="B36" s="75" t="s">
        <v>487</v>
      </c>
      <c r="C36" s="76">
        <v>0</v>
      </c>
    </row>
    <row r="37" spans="1:3" ht="15" x14ac:dyDescent="0.25">
      <c r="A37" s="75" t="s">
        <v>388</v>
      </c>
      <c r="B37" s="75" t="s">
        <v>488</v>
      </c>
      <c r="C37" s="76">
        <v>0</v>
      </c>
    </row>
    <row r="38" spans="1:3" ht="15" x14ac:dyDescent="0.25">
      <c r="A38" s="75" t="s">
        <v>389</v>
      </c>
      <c r="B38" s="75" t="s">
        <v>489</v>
      </c>
      <c r="C38" s="76">
        <v>0</v>
      </c>
    </row>
    <row r="39" spans="1:3" ht="15" x14ac:dyDescent="0.25">
      <c r="A39" s="75" t="s">
        <v>390</v>
      </c>
      <c r="B39" s="75" t="s">
        <v>490</v>
      </c>
      <c r="C39" s="76">
        <v>0</v>
      </c>
    </row>
    <row r="40" spans="1:3" ht="15" x14ac:dyDescent="0.25">
      <c r="A40" s="75" t="s">
        <v>391</v>
      </c>
      <c r="B40" s="75" t="s">
        <v>491</v>
      </c>
      <c r="C40" s="76">
        <v>0</v>
      </c>
    </row>
    <row r="41" spans="1:3" ht="15" x14ac:dyDescent="0.25">
      <c r="A41" s="75" t="s">
        <v>392</v>
      </c>
      <c r="B41" s="75" t="s">
        <v>492</v>
      </c>
      <c r="C41" s="76">
        <v>0</v>
      </c>
    </row>
    <row r="42" spans="1:3" ht="15" x14ac:dyDescent="0.25">
      <c r="A42" s="75" t="s">
        <v>393</v>
      </c>
      <c r="B42" s="75" t="s">
        <v>493</v>
      </c>
      <c r="C42" s="76">
        <v>0</v>
      </c>
    </row>
    <row r="43" spans="1:3" ht="15" x14ac:dyDescent="0.25">
      <c r="A43" s="75" t="s">
        <v>394</v>
      </c>
      <c r="B43" s="75" t="s">
        <v>494</v>
      </c>
      <c r="C43" s="76">
        <v>0</v>
      </c>
    </row>
    <row r="44" spans="1:3" ht="15" x14ac:dyDescent="0.25">
      <c r="A44" s="75" t="s">
        <v>395</v>
      </c>
      <c r="B44" s="75" t="s">
        <v>495</v>
      </c>
      <c r="C44" s="76">
        <v>0</v>
      </c>
    </row>
    <row r="45" spans="1:3" ht="15" x14ac:dyDescent="0.25">
      <c r="A45" s="75" t="s">
        <v>396</v>
      </c>
      <c r="B45" s="75" t="s">
        <v>496</v>
      </c>
      <c r="C45" s="76">
        <v>0</v>
      </c>
    </row>
    <row r="46" spans="1:3" ht="15" x14ac:dyDescent="0.25">
      <c r="A46" s="75" t="s">
        <v>397</v>
      </c>
      <c r="B46" s="75" t="s">
        <v>497</v>
      </c>
      <c r="C46" s="76">
        <v>0</v>
      </c>
    </row>
    <row r="47" spans="1:3" ht="15" x14ac:dyDescent="0.25">
      <c r="A47" s="75" t="s">
        <v>398</v>
      </c>
      <c r="B47" s="75" t="s">
        <v>498</v>
      </c>
      <c r="C47" s="76">
        <v>0</v>
      </c>
    </row>
    <row r="48" spans="1:3" ht="15" x14ac:dyDescent="0.25">
      <c r="A48" s="75" t="s">
        <v>399</v>
      </c>
      <c r="B48" s="75" t="s">
        <v>499</v>
      </c>
      <c r="C48" s="76">
        <v>0</v>
      </c>
    </row>
    <row r="49" spans="1:3" ht="15" x14ac:dyDescent="0.25">
      <c r="A49" s="75" t="s">
        <v>400</v>
      </c>
      <c r="B49" s="75" t="s">
        <v>500</v>
      </c>
      <c r="C49" s="76">
        <v>0</v>
      </c>
    </row>
    <row r="50" spans="1:3" ht="15" x14ac:dyDescent="0.25">
      <c r="A50" s="75" t="s">
        <v>401</v>
      </c>
      <c r="B50" s="75" t="s">
        <v>501</v>
      </c>
      <c r="C50" s="76">
        <v>0</v>
      </c>
    </row>
    <row r="51" spans="1:3" ht="15" x14ac:dyDescent="0.25">
      <c r="A51" s="75" t="s">
        <v>402</v>
      </c>
      <c r="B51" s="75" t="s">
        <v>502</v>
      </c>
      <c r="C51" s="76">
        <v>0</v>
      </c>
    </row>
    <row r="52" spans="1:3" ht="15" x14ac:dyDescent="0.25">
      <c r="A52" s="75" t="s">
        <v>403</v>
      </c>
      <c r="B52" s="75" t="s">
        <v>503</v>
      </c>
      <c r="C52" s="76">
        <v>0</v>
      </c>
    </row>
    <row r="53" spans="1:3" ht="15" x14ac:dyDescent="0.25">
      <c r="A53" s="75" t="s">
        <v>404</v>
      </c>
      <c r="B53" s="75" t="s">
        <v>504</v>
      </c>
      <c r="C53" s="76">
        <v>0</v>
      </c>
    </row>
    <row r="54" spans="1:3" ht="15" x14ac:dyDescent="0.25">
      <c r="A54" s="75" t="s">
        <v>405</v>
      </c>
      <c r="B54" s="75" t="s">
        <v>505</v>
      </c>
      <c r="C54" s="76">
        <v>0</v>
      </c>
    </row>
    <row r="55" spans="1:3" ht="15" x14ac:dyDescent="0.25">
      <c r="A55" s="75" t="s">
        <v>406</v>
      </c>
      <c r="B55" s="75" t="s">
        <v>506</v>
      </c>
      <c r="C55" s="76">
        <v>0</v>
      </c>
    </row>
    <row r="56" spans="1:3" ht="15" x14ac:dyDescent="0.25">
      <c r="A56" s="75" t="s">
        <v>407</v>
      </c>
      <c r="B56" s="75" t="s">
        <v>507</v>
      </c>
      <c r="C56" s="76">
        <v>0</v>
      </c>
    </row>
    <row r="57" spans="1:3" ht="15" x14ac:dyDescent="0.25">
      <c r="A57" s="75" t="s">
        <v>408</v>
      </c>
      <c r="B57" s="75" t="s">
        <v>508</v>
      </c>
      <c r="C57" s="76">
        <v>0</v>
      </c>
    </row>
    <row r="58" spans="1:3" ht="15" x14ac:dyDescent="0.25">
      <c r="A58" s="75" t="s">
        <v>409</v>
      </c>
      <c r="B58" s="75" t="s">
        <v>509</v>
      </c>
      <c r="C58" s="76">
        <v>0</v>
      </c>
    </row>
    <row r="59" spans="1:3" ht="15" x14ac:dyDescent="0.25">
      <c r="A59" s="75" t="s">
        <v>410</v>
      </c>
      <c r="B59" s="75" t="s">
        <v>510</v>
      </c>
      <c r="C59" s="76">
        <v>0</v>
      </c>
    </row>
    <row r="60" spans="1:3" ht="15" x14ac:dyDescent="0.25">
      <c r="A60" s="75" t="s">
        <v>411</v>
      </c>
      <c r="B60" s="75" t="s">
        <v>511</v>
      </c>
      <c r="C60" s="76">
        <v>0</v>
      </c>
    </row>
    <row r="61" spans="1:3" ht="15" x14ac:dyDescent="0.25">
      <c r="A61" s="75" t="s">
        <v>412</v>
      </c>
      <c r="B61" s="75" t="s">
        <v>512</v>
      </c>
      <c r="C61" s="76">
        <v>0</v>
      </c>
    </row>
    <row r="62" spans="1:3" ht="15" x14ac:dyDescent="0.25">
      <c r="A62" s="75" t="s">
        <v>413</v>
      </c>
      <c r="B62" s="75" t="s">
        <v>513</v>
      </c>
      <c r="C62" s="76">
        <v>0</v>
      </c>
    </row>
    <row r="63" spans="1:3" ht="15" x14ac:dyDescent="0.25">
      <c r="A63" s="75" t="s">
        <v>414</v>
      </c>
      <c r="B63" s="75" t="s">
        <v>514</v>
      </c>
      <c r="C63" s="76">
        <v>0</v>
      </c>
    </row>
    <row r="64" spans="1:3" ht="15" x14ac:dyDescent="0.25">
      <c r="A64" s="75" t="s">
        <v>415</v>
      </c>
      <c r="B64" s="75" t="s">
        <v>515</v>
      </c>
      <c r="C64" s="76">
        <v>0</v>
      </c>
    </row>
    <row r="65" spans="1:3" ht="15" x14ac:dyDescent="0.25">
      <c r="A65" s="75" t="s">
        <v>416</v>
      </c>
      <c r="B65" s="75" t="s">
        <v>516</v>
      </c>
      <c r="C65" s="76">
        <v>0</v>
      </c>
    </row>
    <row r="66" spans="1:3" ht="15" x14ac:dyDescent="0.25">
      <c r="A66" s="75" t="s">
        <v>417</v>
      </c>
      <c r="B66" s="75" t="s">
        <v>517</v>
      </c>
      <c r="C66" s="76">
        <v>0</v>
      </c>
    </row>
    <row r="67" spans="1:3" ht="15" x14ac:dyDescent="0.25">
      <c r="A67" s="75" t="s">
        <v>418</v>
      </c>
      <c r="B67" s="75" t="s">
        <v>518</v>
      </c>
      <c r="C67" s="76">
        <v>0</v>
      </c>
    </row>
    <row r="68" spans="1:3" ht="15" x14ac:dyDescent="0.25">
      <c r="A68" s="75" t="s">
        <v>419</v>
      </c>
      <c r="B68" s="75" t="s">
        <v>519</v>
      </c>
      <c r="C68" s="76">
        <v>0</v>
      </c>
    </row>
    <row r="69" spans="1:3" ht="15" x14ac:dyDescent="0.25">
      <c r="A69" s="75" t="s">
        <v>420</v>
      </c>
      <c r="B69" s="75" t="s">
        <v>520</v>
      </c>
      <c r="C69" s="76">
        <v>0</v>
      </c>
    </row>
    <row r="70" spans="1:3" ht="15" x14ac:dyDescent="0.25">
      <c r="A70" s="75" t="s">
        <v>421</v>
      </c>
      <c r="B70" s="75" t="s">
        <v>521</v>
      </c>
      <c r="C70" s="76">
        <v>0</v>
      </c>
    </row>
    <row r="71" spans="1:3" ht="15" x14ac:dyDescent="0.25">
      <c r="A71" s="75" t="s">
        <v>422</v>
      </c>
      <c r="B71" s="75" t="s">
        <v>522</v>
      </c>
      <c r="C71" s="76">
        <v>0</v>
      </c>
    </row>
    <row r="72" spans="1:3" ht="15" x14ac:dyDescent="0.25">
      <c r="A72" s="75" t="s">
        <v>423</v>
      </c>
      <c r="B72" s="75" t="s">
        <v>523</v>
      </c>
      <c r="C72" s="76">
        <v>0</v>
      </c>
    </row>
    <row r="73" spans="1:3" ht="15" x14ac:dyDescent="0.25">
      <c r="A73" s="75" t="s">
        <v>424</v>
      </c>
      <c r="B73" s="75" t="s">
        <v>524</v>
      </c>
      <c r="C73" s="76">
        <v>0</v>
      </c>
    </row>
    <row r="74" spans="1:3" ht="15" x14ac:dyDescent="0.25">
      <c r="A74" s="75" t="s">
        <v>425</v>
      </c>
      <c r="B74" s="75" t="s">
        <v>525</v>
      </c>
      <c r="C74" s="76">
        <v>0</v>
      </c>
    </row>
    <row r="75" spans="1:3" ht="15" x14ac:dyDescent="0.25">
      <c r="A75" s="75" t="s">
        <v>426</v>
      </c>
      <c r="B75" s="75" t="s">
        <v>526</v>
      </c>
      <c r="C75" s="76">
        <v>0</v>
      </c>
    </row>
    <row r="76" spans="1:3" ht="15" x14ac:dyDescent="0.25">
      <c r="A76" s="75" t="s">
        <v>427</v>
      </c>
      <c r="B76" s="75" t="s">
        <v>527</v>
      </c>
      <c r="C76" s="76">
        <v>0</v>
      </c>
    </row>
    <row r="77" spans="1:3" ht="15" x14ac:dyDescent="0.25">
      <c r="A77" s="75" t="s">
        <v>428</v>
      </c>
      <c r="B77" s="75" t="s">
        <v>528</v>
      </c>
      <c r="C77" s="76">
        <v>0</v>
      </c>
    </row>
    <row r="78" spans="1:3" ht="15" x14ac:dyDescent="0.25">
      <c r="A78" s="75" t="s">
        <v>429</v>
      </c>
      <c r="B78" s="75" t="s">
        <v>529</v>
      </c>
      <c r="C78" s="76">
        <v>0</v>
      </c>
    </row>
    <row r="79" spans="1:3" ht="15" x14ac:dyDescent="0.25">
      <c r="A79" s="75" t="s">
        <v>430</v>
      </c>
      <c r="B79" s="75" t="s">
        <v>530</v>
      </c>
      <c r="C79" s="76">
        <v>0</v>
      </c>
    </row>
    <row r="80" spans="1:3" ht="15" x14ac:dyDescent="0.25">
      <c r="A80" s="75" t="s">
        <v>431</v>
      </c>
      <c r="B80" s="75" t="s">
        <v>531</v>
      </c>
      <c r="C80" s="76">
        <v>0</v>
      </c>
    </row>
    <row r="81" spans="1:3" ht="15" x14ac:dyDescent="0.25">
      <c r="A81" s="75" t="s">
        <v>432</v>
      </c>
      <c r="B81" s="75" t="s">
        <v>532</v>
      </c>
      <c r="C81" s="76">
        <v>0</v>
      </c>
    </row>
    <row r="82" spans="1:3" ht="15" x14ac:dyDescent="0.25">
      <c r="A82" s="75" t="s">
        <v>433</v>
      </c>
      <c r="B82" s="75" t="s">
        <v>533</v>
      </c>
      <c r="C82" s="76">
        <v>0</v>
      </c>
    </row>
    <row r="83" spans="1:3" ht="15" x14ac:dyDescent="0.25">
      <c r="A83" s="75" t="s">
        <v>434</v>
      </c>
      <c r="B83" s="75" t="s">
        <v>534</v>
      </c>
      <c r="C83" s="76">
        <v>0</v>
      </c>
    </row>
    <row r="84" spans="1:3" ht="15" x14ac:dyDescent="0.25">
      <c r="A84" s="75" t="s">
        <v>435</v>
      </c>
      <c r="B84" s="75" t="s">
        <v>535</v>
      </c>
      <c r="C84" s="76">
        <v>0</v>
      </c>
    </row>
    <row r="85" spans="1:3" ht="15" x14ac:dyDescent="0.25">
      <c r="A85" s="75" t="s">
        <v>436</v>
      </c>
      <c r="B85" s="75" t="s">
        <v>536</v>
      </c>
      <c r="C85" s="76">
        <v>0</v>
      </c>
    </row>
    <row r="86" spans="1:3" ht="15" x14ac:dyDescent="0.25">
      <c r="A86" s="75" t="s">
        <v>437</v>
      </c>
      <c r="B86" s="75" t="s">
        <v>537</v>
      </c>
      <c r="C86" s="76">
        <v>0</v>
      </c>
    </row>
    <row r="87" spans="1:3" ht="15" x14ac:dyDescent="0.25">
      <c r="A87" s="75" t="s">
        <v>438</v>
      </c>
      <c r="B87" s="75" t="s">
        <v>538</v>
      </c>
      <c r="C87" s="76">
        <v>0</v>
      </c>
    </row>
    <row r="88" spans="1:3" ht="15" x14ac:dyDescent="0.25">
      <c r="A88" s="75" t="s">
        <v>439</v>
      </c>
      <c r="B88" s="75" t="s">
        <v>539</v>
      </c>
      <c r="C88" s="76">
        <v>0</v>
      </c>
    </row>
    <row r="89" spans="1:3" ht="15" x14ac:dyDescent="0.25">
      <c r="A89" s="75" t="s">
        <v>440</v>
      </c>
      <c r="B89" s="75" t="s">
        <v>540</v>
      </c>
      <c r="C89" s="76">
        <v>0</v>
      </c>
    </row>
    <row r="90" spans="1:3" ht="15" x14ac:dyDescent="0.25">
      <c r="A90" s="75" t="s">
        <v>441</v>
      </c>
      <c r="B90" s="75" t="s">
        <v>541</v>
      </c>
      <c r="C90" s="76">
        <v>0</v>
      </c>
    </row>
    <row r="91" spans="1:3" ht="15" x14ac:dyDescent="0.25">
      <c r="A91" s="75" t="s">
        <v>442</v>
      </c>
      <c r="B91" s="75" t="s">
        <v>542</v>
      </c>
      <c r="C91" s="76">
        <v>0</v>
      </c>
    </row>
    <row r="92" spans="1:3" ht="15" x14ac:dyDescent="0.25">
      <c r="A92" s="75" t="s">
        <v>443</v>
      </c>
      <c r="B92" s="75" t="s">
        <v>543</v>
      </c>
      <c r="C92" s="76">
        <v>0</v>
      </c>
    </row>
    <row r="93" spans="1:3" ht="15" x14ac:dyDescent="0.25">
      <c r="A93" s="75" t="s">
        <v>444</v>
      </c>
      <c r="B93" s="75" t="s">
        <v>544</v>
      </c>
      <c r="C93" s="76">
        <v>0</v>
      </c>
    </row>
    <row r="94" spans="1:3" ht="15" x14ac:dyDescent="0.25">
      <c r="A94" s="75" t="s">
        <v>445</v>
      </c>
      <c r="B94" s="75" t="s">
        <v>545</v>
      </c>
      <c r="C94" s="76">
        <v>0</v>
      </c>
    </row>
    <row r="95" spans="1:3" ht="15" x14ac:dyDescent="0.25">
      <c r="A95" s="75" t="s">
        <v>446</v>
      </c>
      <c r="B95" s="75" t="s">
        <v>546</v>
      </c>
      <c r="C95" s="76">
        <v>0</v>
      </c>
    </row>
    <row r="96" spans="1:3" ht="15" x14ac:dyDescent="0.25">
      <c r="A96" s="75" t="s">
        <v>447</v>
      </c>
      <c r="B96" s="75" t="s">
        <v>547</v>
      </c>
      <c r="C96" s="76">
        <v>0</v>
      </c>
    </row>
    <row r="97" spans="1:3" ht="15" x14ac:dyDescent="0.25">
      <c r="A97" s="75" t="s">
        <v>448</v>
      </c>
      <c r="B97" s="75" t="s">
        <v>548</v>
      </c>
      <c r="C97" s="76">
        <v>0</v>
      </c>
    </row>
    <row r="98" spans="1:3" ht="15" x14ac:dyDescent="0.25">
      <c r="A98" s="75" t="s">
        <v>449</v>
      </c>
      <c r="B98" s="75" t="s">
        <v>549</v>
      </c>
      <c r="C98" s="76">
        <v>0</v>
      </c>
    </row>
    <row r="99" spans="1:3" ht="15" x14ac:dyDescent="0.25">
      <c r="A99" s="75" t="s">
        <v>450</v>
      </c>
      <c r="B99" s="75" t="s">
        <v>550</v>
      </c>
      <c r="C99" s="76">
        <v>0</v>
      </c>
    </row>
    <row r="100" spans="1:3" ht="15" x14ac:dyDescent="0.25">
      <c r="A100" s="75" t="s">
        <v>451</v>
      </c>
      <c r="B100" s="75" t="s">
        <v>551</v>
      </c>
      <c r="C100" s="76">
        <v>0</v>
      </c>
    </row>
    <row r="101" spans="1:3" ht="15" x14ac:dyDescent="0.25">
      <c r="A101" s="75" t="s">
        <v>452</v>
      </c>
      <c r="B101" s="75" t="s">
        <v>552</v>
      </c>
      <c r="C101" s="76">
        <v>0</v>
      </c>
    </row>
    <row r="102" spans="1:3" ht="15" x14ac:dyDescent="0.25">
      <c r="A102" s="75" t="s">
        <v>453</v>
      </c>
      <c r="B102" s="75" t="s">
        <v>553</v>
      </c>
      <c r="C102" s="76">
        <v>0</v>
      </c>
    </row>
    <row r="103" spans="1:3" ht="15" x14ac:dyDescent="0.25">
      <c r="A103" s="75" t="s">
        <v>454</v>
      </c>
      <c r="B103" s="75" t="s">
        <v>554</v>
      </c>
      <c r="C103" s="76">
        <v>0</v>
      </c>
    </row>
    <row r="104" spans="1:3" ht="15" x14ac:dyDescent="0.25">
      <c r="A104" s="75" t="s">
        <v>455</v>
      </c>
      <c r="B104" s="75" t="s">
        <v>555</v>
      </c>
      <c r="C104" s="76">
        <v>0</v>
      </c>
    </row>
    <row r="105" spans="1:3" ht="15" x14ac:dyDescent="0.25">
      <c r="A105" s="75" t="s">
        <v>456</v>
      </c>
      <c r="B105" s="75" t="s">
        <v>556</v>
      </c>
      <c r="C105" s="76">
        <v>0</v>
      </c>
    </row>
    <row r="106" spans="1:3" ht="15" x14ac:dyDescent="0.25">
      <c r="A106" s="75" t="s">
        <v>457</v>
      </c>
      <c r="B106" s="75" t="s">
        <v>557</v>
      </c>
      <c r="C106" s="76">
        <v>0</v>
      </c>
    </row>
    <row r="107" spans="1:3" ht="15" x14ac:dyDescent="0.25">
      <c r="A107" s="75" t="s">
        <v>458</v>
      </c>
      <c r="B107" s="75" t="s">
        <v>558</v>
      </c>
      <c r="C107" s="76">
        <v>0</v>
      </c>
    </row>
    <row r="108" spans="1:3" ht="15" x14ac:dyDescent="0.25">
      <c r="A108" s="75" t="s">
        <v>459</v>
      </c>
      <c r="B108" s="75" t="s">
        <v>559</v>
      </c>
      <c r="C108" s="76">
        <v>0</v>
      </c>
    </row>
    <row r="109" spans="1:3" ht="15" x14ac:dyDescent="0.25">
      <c r="A109" s="75" t="s">
        <v>460</v>
      </c>
      <c r="B109" s="75" t="s">
        <v>560</v>
      </c>
      <c r="C109" s="76">
        <v>0</v>
      </c>
    </row>
    <row r="110" spans="1:3" ht="15" x14ac:dyDescent="0.25">
      <c r="A110" s="75" t="s">
        <v>461</v>
      </c>
      <c r="B110" s="75" t="s">
        <v>561</v>
      </c>
      <c r="C110" s="76">
        <v>0</v>
      </c>
    </row>
    <row r="111" spans="1:3" ht="15" x14ac:dyDescent="0.25">
      <c r="A111" s="75" t="s">
        <v>462</v>
      </c>
      <c r="B111" s="75" t="s">
        <v>562</v>
      </c>
      <c r="C111" s="76">
        <v>0</v>
      </c>
    </row>
    <row r="112" spans="1:3" ht="15" x14ac:dyDescent="0.25">
      <c r="A112" s="75" t="s">
        <v>463</v>
      </c>
      <c r="B112" s="75" t="s">
        <v>563</v>
      </c>
      <c r="C112" s="76">
        <v>0</v>
      </c>
    </row>
    <row r="113" spans="1:3" ht="15" x14ac:dyDescent="0.25">
      <c r="A113" s="75" t="s">
        <v>464</v>
      </c>
      <c r="B113" s="75" t="s">
        <v>564</v>
      </c>
      <c r="C113" s="76">
        <v>0</v>
      </c>
    </row>
    <row r="114" spans="1:3" ht="15" x14ac:dyDescent="0.25">
      <c r="A114" s="75" t="s">
        <v>465</v>
      </c>
      <c r="B114" s="75" t="s">
        <v>565</v>
      </c>
      <c r="C114" s="76">
        <v>0</v>
      </c>
    </row>
    <row r="115" spans="1:3" ht="15" x14ac:dyDescent="0.25">
      <c r="A115" s="75" t="s">
        <v>466</v>
      </c>
      <c r="B115" s="75" t="s">
        <v>566</v>
      </c>
      <c r="C115" s="76">
        <v>0</v>
      </c>
    </row>
    <row r="116" spans="1:3" ht="15" x14ac:dyDescent="0.25">
      <c r="A116" s="75" t="s">
        <v>467</v>
      </c>
      <c r="B116" s="75" t="s">
        <v>567</v>
      </c>
      <c r="C116" s="76">
        <v>0</v>
      </c>
    </row>
    <row r="117" spans="1:3" x14ac:dyDescent="0.2">
      <c r="C117" s="78"/>
    </row>
  </sheetData>
  <sortState ref="A2:C116">
    <sortCondition ref="A2:A116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0"/>
  <sheetViews>
    <sheetView showGridLines="0" showZeros="0" workbookViewId="0">
      <selection activeCell="C15" sqref="C15"/>
    </sheetView>
  </sheetViews>
  <sheetFormatPr defaultColWidth="9.140625" defaultRowHeight="12.75" x14ac:dyDescent="0.2"/>
  <cols>
    <col min="1" max="2" width="11.7109375" customWidth="1"/>
    <col min="3" max="3" width="30.42578125" customWidth="1"/>
    <col min="4" max="4" width="20.7109375" customWidth="1"/>
    <col min="5" max="5" width="10.7109375" customWidth="1"/>
    <col min="6" max="6" width="12.85546875" customWidth="1"/>
    <col min="7" max="7" width="14" customWidth="1"/>
    <col min="8" max="8" width="11.42578125" customWidth="1"/>
    <col min="9" max="9" width="11.5703125" customWidth="1"/>
  </cols>
  <sheetData>
    <row r="1" spans="1:9" ht="11.25" customHeight="1" thickBot="1" x14ac:dyDescent="0.25">
      <c r="A1" s="160" t="s">
        <v>53</v>
      </c>
      <c r="B1" s="160"/>
      <c r="C1" s="171"/>
      <c r="D1" s="171"/>
      <c r="E1" s="171"/>
      <c r="F1" s="171"/>
      <c r="G1" s="171"/>
      <c r="H1" s="173"/>
      <c r="I1" s="173"/>
    </row>
    <row r="2" spans="1:9" ht="11.25" customHeight="1" thickTop="1" x14ac:dyDescent="0.2">
      <c r="A2" s="13"/>
      <c r="B2" s="169"/>
      <c r="C2" s="174"/>
      <c r="D2" s="175"/>
      <c r="E2" s="176"/>
      <c r="F2" s="176"/>
      <c r="G2" s="176"/>
      <c r="H2" s="176"/>
      <c r="I2" s="179"/>
    </row>
    <row r="3" spans="1:9" ht="14.25" customHeight="1" x14ac:dyDescent="0.2">
      <c r="A3" s="9"/>
      <c r="B3" s="8"/>
      <c r="C3" s="177"/>
      <c r="D3" s="178" t="s">
        <v>604</v>
      </c>
      <c r="E3" s="193" t="str">
        <f>numerodeconcurso</f>
        <v>2009/0257-0001</v>
      </c>
      <c r="F3" s="173"/>
      <c r="G3" s="173"/>
      <c r="H3" s="42"/>
      <c r="I3" s="180" t="s">
        <v>308</v>
      </c>
    </row>
    <row r="4" spans="1:9" ht="14.25" customHeight="1" x14ac:dyDescent="0.2">
      <c r="A4" s="9"/>
      <c r="B4" s="8"/>
      <c r="C4" s="177"/>
      <c r="D4" s="194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E4" s="195"/>
      <c r="F4" s="195"/>
      <c r="G4" s="195"/>
      <c r="H4" s="196"/>
      <c r="I4" s="180" t="s">
        <v>630</v>
      </c>
    </row>
    <row r="5" spans="1:9" ht="11.25" customHeight="1" x14ac:dyDescent="0.25">
      <c r="A5" s="58" t="s">
        <v>307</v>
      </c>
      <c r="B5" s="170"/>
      <c r="C5" s="172"/>
      <c r="D5" s="197"/>
      <c r="E5" s="195"/>
      <c r="F5" s="195"/>
      <c r="G5" s="195"/>
      <c r="H5" s="196"/>
      <c r="I5" s="181"/>
    </row>
    <row r="6" spans="1:9" ht="11.25" customHeight="1" thickBot="1" x14ac:dyDescent="0.25">
      <c r="A6" s="11"/>
      <c r="B6" s="139"/>
      <c r="C6" s="12"/>
      <c r="D6" s="197"/>
      <c r="E6" s="195"/>
      <c r="F6" s="195"/>
      <c r="G6" s="195"/>
      <c r="H6" s="196"/>
      <c r="I6" s="182"/>
    </row>
    <row r="7" spans="1:9" ht="11.25" customHeight="1" thickTop="1" x14ac:dyDescent="0.2">
      <c r="A7" s="201" t="str">
        <f>'N_Campos Generales'!C21&amp;" "&amp;departamento</f>
        <v>Subdirección de planeación y presupuestos Licitaciones y concursos</v>
      </c>
      <c r="B7" s="202"/>
      <c r="C7" s="203"/>
      <c r="D7" s="197"/>
      <c r="E7" s="195"/>
      <c r="F7" s="195"/>
      <c r="G7" s="195"/>
      <c r="H7" s="196"/>
      <c r="I7" s="124"/>
    </row>
    <row r="8" spans="1:9" ht="11.25" customHeight="1" x14ac:dyDescent="0.2">
      <c r="A8" s="204"/>
      <c r="B8" s="205"/>
      <c r="C8" s="206"/>
      <c r="D8" s="197"/>
      <c r="E8" s="195"/>
      <c r="F8" s="195"/>
      <c r="G8" s="195"/>
      <c r="H8" s="196"/>
      <c r="I8" s="125"/>
    </row>
    <row r="9" spans="1:9" ht="11.25" customHeight="1" x14ac:dyDescent="0.2">
      <c r="A9" s="204"/>
      <c r="B9" s="205"/>
      <c r="C9" s="206"/>
      <c r="D9" s="197"/>
      <c r="E9" s="195"/>
      <c r="F9" s="195"/>
      <c r="G9" s="195"/>
      <c r="H9" s="196"/>
      <c r="I9" s="125"/>
    </row>
    <row r="10" spans="1:9" ht="11.25" customHeight="1" thickBot="1" x14ac:dyDescent="0.25">
      <c r="A10" s="204"/>
      <c r="B10" s="205"/>
      <c r="C10" s="206"/>
      <c r="D10" s="198"/>
      <c r="E10" s="199"/>
      <c r="F10" s="199"/>
      <c r="G10" s="199"/>
      <c r="H10" s="200"/>
      <c r="I10" s="183"/>
    </row>
    <row r="11" spans="1:9" ht="11.25" customHeight="1" thickTop="1" x14ac:dyDescent="0.2">
      <c r="A11" s="201" t="str">
        <f>razonsocial</f>
        <v>Neodata, S.A. de C.V.</v>
      </c>
      <c r="B11" s="202"/>
      <c r="C11" s="207"/>
      <c r="D11" s="201" t="str">
        <f>cargo&amp;" "&amp;responsable</f>
        <v>DIRECTOR GENERAL JORGE L. DÁVALOS MICELI</v>
      </c>
      <c r="E11" s="207"/>
      <c r="F11" s="207"/>
      <c r="G11" s="207"/>
      <c r="H11" s="207"/>
      <c r="I11" s="210"/>
    </row>
    <row r="12" spans="1:9" ht="11.25" customHeight="1" thickBot="1" x14ac:dyDescent="0.25">
      <c r="A12" s="208"/>
      <c r="B12" s="209"/>
      <c r="C12" s="209"/>
      <c r="D12" s="208"/>
      <c r="E12" s="209"/>
      <c r="F12" s="209"/>
      <c r="G12" s="209"/>
      <c r="H12" s="209"/>
      <c r="I12" s="211"/>
    </row>
    <row r="13" spans="1:9" ht="11.25" customHeight="1" thickTop="1" x14ac:dyDescent="0.2">
      <c r="A13" s="160"/>
      <c r="B13" s="160"/>
      <c r="C13" s="8"/>
      <c r="D13" s="8"/>
      <c r="E13" s="8"/>
      <c r="F13" s="8"/>
      <c r="G13" s="8"/>
    </row>
    <row r="14" spans="1:9" ht="11.25" customHeight="1" x14ac:dyDescent="0.2">
      <c r="A14" s="160"/>
      <c r="B14" s="160"/>
      <c r="C14" s="8"/>
      <c r="D14" s="8"/>
      <c r="E14" s="8"/>
      <c r="F14" s="8"/>
      <c r="G14" s="8"/>
    </row>
    <row r="15" spans="1:9" ht="12.75" customHeight="1" x14ac:dyDescent="0.2">
      <c r="A15" s="1" t="s">
        <v>621</v>
      </c>
      <c r="B15" s="1"/>
      <c r="C15" s="136"/>
      <c r="D15" s="136"/>
      <c r="E15" s="136"/>
      <c r="F15" s="136"/>
      <c r="G15" s="136"/>
    </row>
    <row r="16" spans="1:9" ht="11.25" customHeight="1" thickBot="1" x14ac:dyDescent="0.25">
      <c r="A16" s="8"/>
      <c r="B16" s="8"/>
      <c r="C16" s="8"/>
      <c r="D16" s="8"/>
      <c r="E16" s="8"/>
      <c r="F16" s="8"/>
      <c r="G16" s="8"/>
    </row>
    <row r="17" spans="1:9" ht="24" thickTop="1" thickBot="1" x14ac:dyDescent="0.25">
      <c r="A17" s="161" t="s">
        <v>626</v>
      </c>
      <c r="B17" s="161" t="s">
        <v>622</v>
      </c>
      <c r="C17" s="17" t="s">
        <v>623</v>
      </c>
      <c r="D17" s="17" t="s">
        <v>627</v>
      </c>
      <c r="E17" s="17" t="s">
        <v>624</v>
      </c>
      <c r="F17" s="17" t="s">
        <v>628</v>
      </c>
      <c r="G17" s="17"/>
      <c r="H17" s="162" t="s">
        <v>625</v>
      </c>
      <c r="I17" s="162" t="s">
        <v>629</v>
      </c>
    </row>
    <row r="18" spans="1:9" ht="11.25" customHeight="1" thickTop="1" x14ac:dyDescent="0.2">
      <c r="A18" s="8" t="s">
        <v>55</v>
      </c>
      <c r="B18" s="8"/>
      <c r="C18" s="8"/>
      <c r="D18" s="8"/>
      <c r="E18" s="8"/>
      <c r="F18" s="8"/>
      <c r="G18" s="8"/>
      <c r="H18" s="8"/>
    </row>
    <row r="19" spans="1:9" ht="11.25" customHeight="1" x14ac:dyDescent="0.2">
      <c r="A19" s="171" t="s">
        <v>106</v>
      </c>
      <c r="B19" s="163" t="s">
        <v>107</v>
      </c>
      <c r="C19" s="164" t="s">
        <v>113</v>
      </c>
      <c r="D19" s="165" t="s">
        <v>137</v>
      </c>
      <c r="E19" s="166" t="s">
        <v>121</v>
      </c>
      <c r="F19" s="167" t="s">
        <v>136</v>
      </c>
      <c r="G19" s="168" t="s">
        <v>241</v>
      </c>
      <c r="H19" s="184">
        <f>IF(G19="p"," X ",)</f>
        <v>0</v>
      </c>
      <c r="I19" s="173">
        <f>IF(G19="A"," X ",)</f>
        <v>0</v>
      </c>
    </row>
    <row r="20" spans="1:9" ht="11.25" customHeight="1" x14ac:dyDescent="0.2">
      <c r="A20" s="8" t="s">
        <v>56</v>
      </c>
      <c r="B20" s="8"/>
    </row>
  </sheetData>
  <mergeCells count="4">
    <mergeCell ref="D4:H10"/>
    <mergeCell ref="A7:C10"/>
    <mergeCell ref="A11:C12"/>
    <mergeCell ref="D11:I12"/>
  </mergeCells>
  <pageMargins left="0.59055118110236227" right="0.23622047244094491" top="0.39370078740157483" bottom="0.59055118110236227" header="0.23622047244094491" footer="0.39370078740157483"/>
  <pageSetup orientation="landscape" r:id="rId1"/>
  <headerFooter>
    <oddHeader>&amp;R&amp;8Página &amp;P de &amp;N</oddHeader>
    <oddFooter>&amp;C&amp;8{responsable}: {cargo}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0"/>
  <sheetViews>
    <sheetView showGridLines="0" showZeros="0" zoomScaleNormal="100" workbookViewId="0">
      <selection activeCell="C11" sqref="C11:I12"/>
    </sheetView>
  </sheetViews>
  <sheetFormatPr defaultColWidth="9.140625" defaultRowHeight="12.75" x14ac:dyDescent="0.2"/>
  <cols>
    <col min="1" max="1" width="8" customWidth="1"/>
    <col min="2" max="2" width="29.140625" customWidth="1"/>
    <col min="3" max="3" width="5.7109375" customWidth="1"/>
    <col min="4" max="4" width="7.28515625" customWidth="1"/>
    <col min="5" max="9" width="10.7109375" customWidth="1"/>
  </cols>
  <sheetData>
    <row r="1" spans="1:9" ht="13.5" thickBot="1" x14ac:dyDescent="0.25">
      <c r="A1" s="8" t="s">
        <v>53</v>
      </c>
    </row>
    <row r="2" spans="1:9" ht="13.5" thickTop="1" x14ac:dyDescent="0.2">
      <c r="A2" s="13"/>
      <c r="B2" s="19"/>
      <c r="C2" s="54"/>
      <c r="D2" s="52"/>
      <c r="E2" s="52"/>
      <c r="F2" s="52"/>
      <c r="G2" s="19"/>
      <c r="H2" s="54"/>
      <c r="I2" s="19"/>
    </row>
    <row r="3" spans="1:9" x14ac:dyDescent="0.2">
      <c r="A3" s="9"/>
      <c r="B3" s="10"/>
      <c r="C3" s="59"/>
      <c r="D3" s="134" t="s">
        <v>604</v>
      </c>
      <c r="E3" s="8" t="str">
        <f>numerodeconcurso</f>
        <v>2009/0257-0001</v>
      </c>
      <c r="G3" s="10"/>
      <c r="H3" s="60" t="s">
        <v>308</v>
      </c>
      <c r="I3" s="61"/>
    </row>
    <row r="4" spans="1:9" x14ac:dyDescent="0.2">
      <c r="A4" s="9"/>
      <c r="B4" s="10"/>
      <c r="C4" s="218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19"/>
      <c r="E4" s="219"/>
      <c r="F4" s="219"/>
      <c r="G4" s="220"/>
      <c r="H4" s="135" t="s">
        <v>309</v>
      </c>
      <c r="I4" s="61"/>
    </row>
    <row r="5" spans="1:9" x14ac:dyDescent="0.2">
      <c r="A5" s="58" t="s">
        <v>307</v>
      </c>
      <c r="B5" s="57"/>
      <c r="C5" s="218"/>
      <c r="D5" s="219"/>
      <c r="E5" s="219"/>
      <c r="F5" s="219"/>
      <c r="G5" s="220"/>
      <c r="H5" s="55"/>
      <c r="I5" s="10"/>
    </row>
    <row r="6" spans="1:9" ht="13.5" thickBot="1" x14ac:dyDescent="0.25">
      <c r="A6" s="11"/>
      <c r="B6" s="12"/>
      <c r="C6" s="218"/>
      <c r="D6" s="219"/>
      <c r="E6" s="219"/>
      <c r="F6" s="219"/>
      <c r="G6" s="220"/>
      <c r="H6" s="56"/>
      <c r="I6" s="12"/>
    </row>
    <row r="7" spans="1:9" ht="13.5" thickTop="1" x14ac:dyDescent="0.2">
      <c r="A7" s="201" t="str">
        <f>'N_Campos Generales'!C21&amp;" "&amp;departamento</f>
        <v>Subdirección de planeación y presupuestos Licitaciones y concursos</v>
      </c>
      <c r="B7" s="215"/>
      <c r="C7" s="218"/>
      <c r="D7" s="219"/>
      <c r="E7" s="219"/>
      <c r="F7" s="219"/>
      <c r="G7" s="220"/>
      <c r="H7" s="120" t="s">
        <v>310</v>
      </c>
      <c r="I7" s="63"/>
    </row>
    <row r="8" spans="1:9" x14ac:dyDescent="0.2">
      <c r="A8" s="216"/>
      <c r="B8" s="217"/>
      <c r="C8" s="218"/>
      <c r="D8" s="219"/>
      <c r="E8" s="219"/>
      <c r="F8" s="219"/>
      <c r="G8" s="220"/>
      <c r="H8" s="121" t="s">
        <v>311</v>
      </c>
      <c r="I8" s="65"/>
    </row>
    <row r="9" spans="1:9" x14ac:dyDescent="0.2">
      <c r="A9" s="216"/>
      <c r="B9" s="217"/>
      <c r="C9" s="218"/>
      <c r="D9" s="219"/>
      <c r="E9" s="219"/>
      <c r="F9" s="219"/>
      <c r="G9" s="220"/>
      <c r="H9" s="64"/>
      <c r="I9" s="65"/>
    </row>
    <row r="10" spans="1:9" ht="13.5" thickBot="1" x14ac:dyDescent="0.25">
      <c r="A10" s="198"/>
      <c r="B10" s="200"/>
      <c r="C10" s="198"/>
      <c r="D10" s="199"/>
      <c r="E10" s="199"/>
      <c r="F10" s="199"/>
      <c r="G10" s="200"/>
      <c r="H10" s="56"/>
      <c r="I10" s="12"/>
    </row>
    <row r="11" spans="1:9" ht="13.5" thickTop="1" x14ac:dyDescent="0.2">
      <c r="A11" s="221" t="str">
        <f>razonsocial</f>
        <v>Neodata, S.A. de C.V.</v>
      </c>
      <c r="B11" s="222"/>
      <c r="C11" s="221" t="str">
        <f>cargo&amp;" "&amp;responsable</f>
        <v>DIRECTOR GENERAL JORGE L. DÁVALOS MICELI</v>
      </c>
      <c r="D11" s="225"/>
      <c r="E11" s="225"/>
      <c r="F11" s="225"/>
      <c r="G11" s="225"/>
      <c r="H11" s="225"/>
      <c r="I11" s="226"/>
    </row>
    <row r="12" spans="1:9" ht="13.5" thickBot="1" x14ac:dyDescent="0.25">
      <c r="A12" s="223"/>
      <c r="B12" s="224"/>
      <c r="C12" s="223"/>
      <c r="D12" s="227"/>
      <c r="E12" s="227"/>
      <c r="F12" s="227"/>
      <c r="G12" s="227"/>
      <c r="H12" s="227"/>
      <c r="I12" s="224"/>
    </row>
    <row r="13" spans="1:9" ht="13.5" thickTop="1" x14ac:dyDescent="0.2">
      <c r="A13" s="122" t="s">
        <v>305</v>
      </c>
      <c r="B13" s="123"/>
      <c r="C13" s="123"/>
      <c r="D13" s="123"/>
      <c r="E13" s="123"/>
      <c r="F13" s="123"/>
      <c r="G13" s="123"/>
      <c r="H13" s="123"/>
      <c r="I13" s="123"/>
    </row>
    <row r="14" spans="1:9" x14ac:dyDescent="0.2">
      <c r="A14" s="122" t="s">
        <v>306</v>
      </c>
      <c r="B14" s="123"/>
      <c r="C14" s="123"/>
      <c r="D14" s="123"/>
      <c r="E14" s="123"/>
      <c r="F14" s="123"/>
      <c r="G14" s="123"/>
      <c r="H14" s="123"/>
      <c r="I14" s="123"/>
    </row>
    <row r="15" spans="1:9" x14ac:dyDescent="0.2">
      <c r="A15" s="122" t="s">
        <v>304</v>
      </c>
      <c r="B15" s="123"/>
      <c r="C15" s="123"/>
      <c r="D15" s="123"/>
      <c r="E15" s="123"/>
      <c r="F15" s="123"/>
      <c r="G15" s="123"/>
      <c r="H15" s="123"/>
      <c r="I15" s="123"/>
    </row>
    <row r="16" spans="1:9" ht="6" customHeight="1" thickBot="1" x14ac:dyDescent="0.25">
      <c r="A16" s="122"/>
      <c r="B16" s="123"/>
      <c r="C16" s="123"/>
      <c r="D16" s="123"/>
      <c r="E16" s="123"/>
      <c r="F16" s="123"/>
      <c r="G16" s="123"/>
      <c r="H16" s="123"/>
      <c r="I16" s="123"/>
    </row>
    <row r="17" spans="1:9" ht="39.950000000000003" customHeight="1" thickTop="1" thickBot="1" x14ac:dyDescent="0.25">
      <c r="A17" s="142" t="s">
        <v>296</v>
      </c>
      <c r="B17" s="213" t="s">
        <v>297</v>
      </c>
      <c r="C17" s="214"/>
      <c r="D17" s="143" t="s">
        <v>298</v>
      </c>
      <c r="E17" s="144" t="s">
        <v>299</v>
      </c>
      <c r="F17" s="144" t="s">
        <v>300</v>
      </c>
      <c r="G17" s="144" t="s">
        <v>301</v>
      </c>
      <c r="H17" s="144" t="s">
        <v>302</v>
      </c>
      <c r="I17" s="145" t="s">
        <v>303</v>
      </c>
    </row>
    <row r="18" spans="1:9" ht="11.25" customHeight="1" thickTop="1" x14ac:dyDescent="0.2">
      <c r="A18" s="8" t="s">
        <v>55</v>
      </c>
      <c r="B18" s="8"/>
      <c r="D18" s="8"/>
      <c r="E18" s="8"/>
      <c r="F18" s="8"/>
      <c r="G18" s="8"/>
      <c r="H18" s="8"/>
      <c r="I18" s="8"/>
    </row>
    <row r="19" spans="1:9" ht="11.25" customHeight="1" x14ac:dyDescent="0.2">
      <c r="A19" s="37" t="s">
        <v>107</v>
      </c>
      <c r="B19" s="212" t="s">
        <v>113</v>
      </c>
      <c r="C19" s="212"/>
      <c r="D19" s="14" t="s">
        <v>33</v>
      </c>
      <c r="E19" s="66" t="s">
        <v>109</v>
      </c>
      <c r="F19" s="67" t="s">
        <v>123</v>
      </c>
      <c r="G19" s="39" t="s">
        <v>215</v>
      </c>
      <c r="H19" s="39" t="s">
        <v>270</v>
      </c>
      <c r="I19" s="39" t="str">
        <f>H19</f>
        <v>{importecostodirectomon1}</v>
      </c>
    </row>
    <row r="20" spans="1:9" ht="11.25" customHeight="1" x14ac:dyDescent="0.2">
      <c r="I20" s="68" t="s">
        <v>56</v>
      </c>
    </row>
  </sheetData>
  <mergeCells count="6">
    <mergeCell ref="B19:C19"/>
    <mergeCell ref="B17:C17"/>
    <mergeCell ref="A7:B10"/>
    <mergeCell ref="C4:G10"/>
    <mergeCell ref="A11:B12"/>
    <mergeCell ref="C11:I12"/>
  </mergeCells>
  <pageMargins left="0.39370078740157483" right="0.23622047244094491" top="0.59055118110236227" bottom="0.62992125984251968" header="0.39370078740157483" footer="0.27559055118110237"/>
  <pageSetup scale="98" orientation="portrait" r:id="rId1"/>
  <headerFooter alignWithMargins="0">
    <oddHeader>&amp;R&amp;8Página &amp;P de &amp;N</oddHeader>
    <oddFooter>&amp;L&amp;8(1) .- Se anotará el importe de materiales y equipos de instalación permanente.
(2) .- Material de consumo.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9"/>
  <sheetViews>
    <sheetView showGridLines="0" showZeros="0" showWhiteSpace="0" zoomScaleNormal="100" workbookViewId="0">
      <selection activeCell="A11" sqref="A11:D12"/>
    </sheetView>
  </sheetViews>
  <sheetFormatPr defaultColWidth="9.140625" defaultRowHeight="12.75" x14ac:dyDescent="0.2"/>
  <cols>
    <col min="1" max="1" width="9.28515625" customWidth="1"/>
    <col min="2" max="2" width="31" customWidth="1"/>
    <col min="3" max="3" width="6.7109375" customWidth="1"/>
    <col min="4" max="4" width="8.85546875" customWidth="1"/>
    <col min="5" max="5" width="11.7109375" customWidth="1"/>
    <col min="6" max="6" width="12.28515625" customWidth="1"/>
    <col min="7" max="7" width="8.7109375" customWidth="1"/>
    <col min="8" max="8" width="11.42578125" customWidth="1"/>
    <col min="9" max="9" width="9.7109375" customWidth="1"/>
    <col min="10" max="11" width="11.7109375" customWidth="1"/>
  </cols>
  <sheetData>
    <row r="1" spans="1:11" ht="11.25" customHeight="1" thickBot="1" x14ac:dyDescent="0.25">
      <c r="A1" s="8" t="s">
        <v>53</v>
      </c>
    </row>
    <row r="2" spans="1:11" ht="11.25" customHeight="1" thickTop="1" x14ac:dyDescent="0.2">
      <c r="A2" s="13"/>
      <c r="B2" s="19"/>
      <c r="C2" s="54"/>
      <c r="D2" s="52"/>
      <c r="E2" s="52"/>
      <c r="F2" s="52"/>
      <c r="G2" s="52"/>
      <c r="H2" s="19"/>
      <c r="I2" s="54"/>
      <c r="J2" s="52"/>
      <c r="K2" s="19"/>
    </row>
    <row r="3" spans="1:11" ht="11.25" customHeight="1" x14ac:dyDescent="0.2">
      <c r="A3" s="9"/>
      <c r="B3" s="10"/>
      <c r="C3" s="59"/>
      <c r="D3" s="134" t="s">
        <v>604</v>
      </c>
      <c r="E3" s="8" t="str">
        <f>numerodeconcurso</f>
        <v>2009/0257-0001</v>
      </c>
      <c r="H3" s="10"/>
      <c r="I3" s="60" t="s">
        <v>308</v>
      </c>
      <c r="J3" s="1"/>
      <c r="K3" s="61"/>
    </row>
    <row r="4" spans="1:11" ht="11.25" customHeight="1" x14ac:dyDescent="0.2">
      <c r="A4" s="9"/>
      <c r="B4" s="10"/>
      <c r="C4" s="218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19"/>
      <c r="E4" s="219"/>
      <c r="F4" s="219"/>
      <c r="G4" s="219"/>
      <c r="H4" s="220"/>
      <c r="I4" s="135" t="s">
        <v>320</v>
      </c>
      <c r="J4" s="136"/>
      <c r="K4" s="137"/>
    </row>
    <row r="5" spans="1:11" ht="11.25" customHeight="1" x14ac:dyDescent="0.2">
      <c r="A5" s="58" t="s">
        <v>307</v>
      </c>
      <c r="B5" s="57"/>
      <c r="C5" s="218"/>
      <c r="D5" s="219"/>
      <c r="E5" s="219"/>
      <c r="F5" s="219"/>
      <c r="G5" s="219"/>
      <c r="H5" s="220"/>
      <c r="I5" s="9"/>
      <c r="J5" s="8"/>
      <c r="K5" s="138"/>
    </row>
    <row r="6" spans="1:11" ht="11.25" customHeight="1" thickBot="1" x14ac:dyDescent="0.25">
      <c r="A6" s="11"/>
      <c r="B6" s="12"/>
      <c r="C6" s="218"/>
      <c r="D6" s="219"/>
      <c r="E6" s="219"/>
      <c r="F6" s="219"/>
      <c r="G6" s="219"/>
      <c r="H6" s="220"/>
      <c r="I6" s="11"/>
      <c r="J6" s="139"/>
      <c r="K6" s="140"/>
    </row>
    <row r="7" spans="1:11" ht="11.25" customHeight="1" thickTop="1" x14ac:dyDescent="0.2">
      <c r="A7" s="201" t="str">
        <f>'N_Campos Generales'!C21&amp;" "&amp;departamento</f>
        <v>Subdirección de planeación y presupuestos Licitaciones y concursos</v>
      </c>
      <c r="B7" s="203"/>
      <c r="C7" s="218"/>
      <c r="D7" s="219"/>
      <c r="E7" s="219"/>
      <c r="F7" s="219"/>
      <c r="G7" s="219"/>
      <c r="H7" s="220"/>
      <c r="I7" s="62"/>
      <c r="J7" s="70"/>
      <c r="K7" s="63"/>
    </row>
    <row r="8" spans="1:11" ht="11.25" customHeight="1" x14ac:dyDescent="0.2">
      <c r="A8" s="204"/>
      <c r="B8" s="206"/>
      <c r="C8" s="218"/>
      <c r="D8" s="219"/>
      <c r="E8" s="219"/>
      <c r="F8" s="219"/>
      <c r="G8" s="219"/>
      <c r="H8" s="220"/>
      <c r="I8" s="64"/>
      <c r="J8" s="71"/>
      <c r="K8" s="65"/>
    </row>
    <row r="9" spans="1:11" ht="11.25" customHeight="1" x14ac:dyDescent="0.2">
      <c r="A9" s="204"/>
      <c r="B9" s="206"/>
      <c r="C9" s="218"/>
      <c r="D9" s="219"/>
      <c r="E9" s="219"/>
      <c r="F9" s="219"/>
      <c r="G9" s="219"/>
      <c r="H9" s="220"/>
      <c r="I9" s="64"/>
      <c r="J9" s="71"/>
      <c r="K9" s="65"/>
    </row>
    <row r="10" spans="1:11" ht="11.25" customHeight="1" thickBot="1" x14ac:dyDescent="0.25">
      <c r="A10" s="204"/>
      <c r="B10" s="206"/>
      <c r="C10" s="218"/>
      <c r="D10" s="219"/>
      <c r="E10" s="219"/>
      <c r="F10" s="219"/>
      <c r="G10" s="219"/>
      <c r="H10" s="220"/>
      <c r="I10" s="64"/>
      <c r="J10" s="71"/>
      <c r="K10" s="65"/>
    </row>
    <row r="11" spans="1:11" ht="11.25" customHeight="1" thickTop="1" x14ac:dyDescent="0.2">
      <c r="A11" s="201" t="str">
        <f>razonsocial</f>
        <v>Neodata, S.A. de C.V.</v>
      </c>
      <c r="B11" s="207"/>
      <c r="C11" s="207"/>
      <c r="D11" s="210"/>
      <c r="E11" s="201" t="str">
        <f>cargo&amp;" "&amp;responsable</f>
        <v>DIRECTOR GENERAL JORGE L. DÁVALOS MICELI</v>
      </c>
      <c r="F11" s="207"/>
      <c r="G11" s="207"/>
      <c r="H11" s="207"/>
      <c r="I11" s="207"/>
      <c r="J11" s="207"/>
      <c r="K11" s="210"/>
    </row>
    <row r="12" spans="1:11" ht="11.25" customHeight="1" thickBot="1" x14ac:dyDescent="0.25">
      <c r="A12" s="208"/>
      <c r="B12" s="209"/>
      <c r="C12" s="209"/>
      <c r="D12" s="211"/>
      <c r="E12" s="208"/>
      <c r="F12" s="209"/>
      <c r="G12" s="209"/>
      <c r="H12" s="209"/>
      <c r="I12" s="209"/>
      <c r="J12" s="209"/>
      <c r="K12" s="211"/>
    </row>
    <row r="13" spans="1:11" ht="12.75" customHeight="1" thickTop="1" thickBot="1" x14ac:dyDescent="0.25">
      <c r="A13" s="69"/>
      <c r="B13" s="53"/>
      <c r="C13" s="53"/>
      <c r="D13" s="53"/>
      <c r="E13" s="53"/>
      <c r="F13" s="53"/>
      <c r="G13" s="53"/>
      <c r="H13" s="53"/>
      <c r="I13" s="53"/>
      <c r="J13" s="53"/>
      <c r="K13" s="53"/>
    </row>
    <row r="14" spans="1:11" ht="12.75" customHeight="1" thickTop="1" x14ac:dyDescent="0.2">
      <c r="A14" s="201" t="s">
        <v>319</v>
      </c>
      <c r="B14" s="202"/>
      <c r="C14" s="202"/>
      <c r="D14" s="202"/>
      <c r="E14" s="202"/>
      <c r="F14" s="202"/>
      <c r="G14" s="202"/>
      <c r="H14" s="202"/>
      <c r="I14" s="202"/>
      <c r="J14" s="202"/>
      <c r="K14" s="215"/>
    </row>
    <row r="15" spans="1:11" ht="12.75" customHeight="1" thickBot="1" x14ac:dyDescent="0.25">
      <c r="A15" s="229"/>
      <c r="B15" s="230"/>
      <c r="C15" s="230"/>
      <c r="D15" s="230"/>
      <c r="E15" s="230"/>
      <c r="F15" s="230"/>
      <c r="G15" s="230"/>
      <c r="H15" s="230"/>
      <c r="I15" s="230"/>
      <c r="J15" s="230"/>
      <c r="K15" s="231"/>
    </row>
    <row r="16" spans="1:11" ht="39.950000000000003" customHeight="1" thickTop="1" thickBot="1" x14ac:dyDescent="0.25">
      <c r="A16" s="72" t="s">
        <v>296</v>
      </c>
      <c r="B16" s="228" t="s">
        <v>297</v>
      </c>
      <c r="C16" s="228"/>
      <c r="D16" s="73" t="s">
        <v>298</v>
      </c>
      <c r="E16" s="74" t="s">
        <v>299</v>
      </c>
      <c r="F16" s="74" t="s">
        <v>313</v>
      </c>
      <c r="G16" s="74" t="s">
        <v>314</v>
      </c>
      <c r="H16" s="74" t="s">
        <v>315</v>
      </c>
      <c r="I16" s="74" t="s">
        <v>316</v>
      </c>
      <c r="J16" s="74" t="s">
        <v>317</v>
      </c>
      <c r="K16" s="74" t="s">
        <v>318</v>
      </c>
    </row>
    <row r="17" spans="1:11" ht="11.25" customHeight="1" thickTop="1" x14ac:dyDescent="0.2">
      <c r="A17" s="8" t="s">
        <v>55</v>
      </c>
      <c r="B17" s="8"/>
      <c r="D17" s="8"/>
      <c r="E17" s="8"/>
      <c r="F17" s="8"/>
      <c r="G17" s="8"/>
      <c r="H17" s="8"/>
      <c r="I17" s="8"/>
      <c r="J17" s="8"/>
      <c r="K17" s="8"/>
    </row>
    <row r="18" spans="1:11" ht="11.25" customHeight="1" x14ac:dyDescent="0.2">
      <c r="A18" s="37" t="s">
        <v>107</v>
      </c>
      <c r="B18" s="212" t="s">
        <v>113</v>
      </c>
      <c r="C18" s="212"/>
      <c r="D18" s="14" t="s">
        <v>33</v>
      </c>
      <c r="E18" s="66" t="s">
        <v>109</v>
      </c>
      <c r="F18" s="67" t="s">
        <v>123</v>
      </c>
      <c r="G18" s="67" t="s">
        <v>37</v>
      </c>
      <c r="H18" s="39" t="s">
        <v>216</v>
      </c>
      <c r="I18" s="39" t="s">
        <v>215</v>
      </c>
      <c r="J18" s="39" t="s">
        <v>273</v>
      </c>
      <c r="K18" s="39" t="s">
        <v>270</v>
      </c>
    </row>
    <row r="19" spans="1:11" ht="11.25" customHeight="1" x14ac:dyDescent="0.2">
      <c r="K19" s="68" t="s">
        <v>56</v>
      </c>
    </row>
  </sheetData>
  <mergeCells count="7">
    <mergeCell ref="B18:C18"/>
    <mergeCell ref="C4:H10"/>
    <mergeCell ref="B16:C16"/>
    <mergeCell ref="A14:K15"/>
    <mergeCell ref="A11:D12"/>
    <mergeCell ref="E11:K12"/>
    <mergeCell ref="A7:B10"/>
  </mergeCells>
  <pageMargins left="0.39370078740157483" right="0.23622047244094491" top="0.59055118110236227" bottom="0.43307086614173229" header="0.39370078740157483" footer="0.27559055118110237"/>
  <pageSetup orientation="landscape" r:id="rId1"/>
  <headerFooter alignWithMargins="0">
    <oddHeader>&amp;R&amp;8Página &amp;P de &amp;N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7"/>
  <sheetViews>
    <sheetView showGridLines="0" showZeros="0" zoomScaleNormal="100" workbookViewId="0">
      <selection activeCell="A11" sqref="A11"/>
    </sheetView>
  </sheetViews>
  <sheetFormatPr defaultColWidth="9.140625" defaultRowHeight="12.75" x14ac:dyDescent="0.2"/>
  <cols>
    <col min="1" max="1" width="10.7109375" customWidth="1"/>
    <col min="2" max="2" width="31" customWidth="1"/>
    <col min="3" max="3" width="5.85546875" customWidth="1"/>
    <col min="4" max="4" width="10.7109375" customWidth="1"/>
    <col min="5" max="5" width="12.7109375" customWidth="1"/>
    <col min="6" max="6" width="17" customWidth="1"/>
    <col min="7" max="7" width="12.7109375" customWidth="1"/>
  </cols>
  <sheetData>
    <row r="1" spans="1:7" ht="11.25" customHeight="1" thickBot="1" x14ac:dyDescent="0.25">
      <c r="A1" s="8" t="s">
        <v>53</v>
      </c>
    </row>
    <row r="2" spans="1:7" ht="11.25" customHeight="1" thickTop="1" x14ac:dyDescent="0.2">
      <c r="A2" s="13"/>
      <c r="B2" s="19"/>
      <c r="C2" s="54"/>
      <c r="D2" s="52"/>
      <c r="E2" s="52"/>
      <c r="F2" s="19"/>
      <c r="G2" s="126"/>
    </row>
    <row r="3" spans="1:7" ht="11.25" customHeight="1" x14ac:dyDescent="0.2">
      <c r="A3" s="9"/>
      <c r="B3" s="10"/>
      <c r="C3" s="59"/>
      <c r="D3" s="134" t="s">
        <v>604</v>
      </c>
      <c r="E3" s="8" t="str">
        <f>numerodeconcurso</f>
        <v>2009/0257-0001</v>
      </c>
      <c r="F3" s="10"/>
      <c r="G3" s="127" t="s">
        <v>308</v>
      </c>
    </row>
    <row r="4" spans="1:7" ht="11.25" customHeight="1" x14ac:dyDescent="0.2">
      <c r="A4" s="9"/>
      <c r="B4" s="10"/>
      <c r="C4" s="218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19"/>
      <c r="E4" s="219"/>
      <c r="F4" s="236"/>
      <c r="G4" s="141" t="s">
        <v>323</v>
      </c>
    </row>
    <row r="5" spans="1:7" ht="11.25" customHeight="1" x14ac:dyDescent="0.2">
      <c r="A5" s="58" t="s">
        <v>307</v>
      </c>
      <c r="B5" s="57"/>
      <c r="C5" s="218"/>
      <c r="D5" s="219"/>
      <c r="E5" s="219"/>
      <c r="F5" s="236"/>
      <c r="G5" s="128"/>
    </row>
    <row r="6" spans="1:7" ht="11.25" customHeight="1" thickBot="1" x14ac:dyDescent="0.25">
      <c r="A6" s="11"/>
      <c r="B6" s="12"/>
      <c r="C6" s="218"/>
      <c r="D6" s="219"/>
      <c r="E6" s="219"/>
      <c r="F6" s="236"/>
      <c r="G6" s="129"/>
    </row>
    <row r="7" spans="1:7" ht="11.25" customHeight="1" thickTop="1" x14ac:dyDescent="0.2">
      <c r="A7" s="201" t="str">
        <f>'N_Campos Generales'!C21&amp;" "&amp;departamento</f>
        <v>Subdirección de planeación y presupuestos Licitaciones y concursos</v>
      </c>
      <c r="B7" s="215"/>
      <c r="C7" s="218"/>
      <c r="D7" s="219"/>
      <c r="E7" s="219"/>
      <c r="F7" s="236"/>
      <c r="G7" s="124" t="s">
        <v>310</v>
      </c>
    </row>
    <row r="8" spans="1:7" ht="11.25" customHeight="1" x14ac:dyDescent="0.2">
      <c r="A8" s="216"/>
      <c r="B8" s="217"/>
      <c r="C8" s="218"/>
      <c r="D8" s="219"/>
      <c r="E8" s="219"/>
      <c r="F8" s="236"/>
      <c r="G8" s="125" t="s">
        <v>311</v>
      </c>
    </row>
    <row r="9" spans="1:7" ht="11.25" customHeight="1" x14ac:dyDescent="0.2">
      <c r="A9" s="216"/>
      <c r="B9" s="217"/>
      <c r="C9" s="218"/>
      <c r="D9" s="219"/>
      <c r="E9" s="219"/>
      <c r="F9" s="236"/>
      <c r="G9" s="125"/>
    </row>
    <row r="10" spans="1:7" ht="11.25" customHeight="1" thickBot="1" x14ac:dyDescent="0.25">
      <c r="A10" s="234"/>
      <c r="B10" s="235"/>
      <c r="C10" s="237"/>
      <c r="D10" s="238"/>
      <c r="E10" s="238"/>
      <c r="F10" s="239"/>
      <c r="G10" s="12"/>
    </row>
    <row r="11" spans="1:7" ht="11.25" customHeight="1" thickTop="1" x14ac:dyDescent="0.2">
      <c r="A11" s="130" t="str">
        <f>razonsocial</f>
        <v>Neodata, S.A. de C.V.</v>
      </c>
      <c r="B11" s="131"/>
      <c r="C11" s="201" t="str">
        <f>cargo&amp;" "&amp;responsable</f>
        <v>DIRECTOR GENERAL JORGE L. DÁVALOS MICELI</v>
      </c>
      <c r="D11" s="207"/>
      <c r="E11" s="207"/>
      <c r="F11" s="207"/>
      <c r="G11" s="210"/>
    </row>
    <row r="12" spans="1:7" ht="11.25" customHeight="1" thickBot="1" x14ac:dyDescent="0.25">
      <c r="A12" s="132"/>
      <c r="B12" s="133"/>
      <c r="C12" s="208"/>
      <c r="D12" s="209"/>
      <c r="E12" s="209"/>
      <c r="F12" s="209"/>
      <c r="G12" s="211"/>
    </row>
    <row r="13" spans="1:7" ht="12.75" customHeight="1" thickTop="1" thickBot="1" x14ac:dyDescent="0.25">
      <c r="A13" s="122" t="s">
        <v>324</v>
      </c>
      <c r="B13" s="53"/>
      <c r="C13" s="53"/>
      <c r="D13" s="53"/>
      <c r="E13" s="53"/>
      <c r="F13" s="53"/>
      <c r="G13" s="53"/>
    </row>
    <row r="14" spans="1:7" ht="20.100000000000001" customHeight="1" thickTop="1" thickBot="1" x14ac:dyDescent="0.25">
      <c r="A14" s="15" t="s">
        <v>296</v>
      </c>
      <c r="B14" s="232" t="s">
        <v>327</v>
      </c>
      <c r="C14" s="233"/>
      <c r="D14" s="16" t="s">
        <v>298</v>
      </c>
      <c r="E14" s="17" t="s">
        <v>299</v>
      </c>
      <c r="F14" s="17" t="s">
        <v>325</v>
      </c>
      <c r="G14" s="18" t="s">
        <v>326</v>
      </c>
    </row>
    <row r="15" spans="1:7" ht="11.25" customHeight="1" thickTop="1" x14ac:dyDescent="0.2">
      <c r="A15" s="8" t="s">
        <v>55</v>
      </c>
      <c r="B15" s="8"/>
      <c r="D15" s="8"/>
      <c r="E15" s="8"/>
      <c r="F15" s="8"/>
      <c r="G15" s="8"/>
    </row>
    <row r="16" spans="1:7" ht="11.25" customHeight="1" x14ac:dyDescent="0.2">
      <c r="A16" s="37" t="s">
        <v>107</v>
      </c>
      <c r="B16" s="212" t="s">
        <v>113</v>
      </c>
      <c r="C16" s="212"/>
      <c r="D16" s="14" t="s">
        <v>33</v>
      </c>
      <c r="E16" s="66" t="s">
        <v>109</v>
      </c>
      <c r="F16" s="39" t="s">
        <v>230</v>
      </c>
      <c r="G16" s="39" t="s">
        <v>270</v>
      </c>
    </row>
    <row r="17" spans="7:7" ht="11.25" customHeight="1" x14ac:dyDescent="0.2">
      <c r="G17" s="68" t="s">
        <v>56</v>
      </c>
    </row>
  </sheetData>
  <mergeCells count="5">
    <mergeCell ref="B16:C16"/>
    <mergeCell ref="B14:C14"/>
    <mergeCell ref="A7:B10"/>
    <mergeCell ref="C11:G12"/>
    <mergeCell ref="C4:F10"/>
  </mergeCells>
  <pageMargins left="0.39370078740157483" right="0.23622047244094491" top="0.43307086614173229" bottom="0.59055118110236227" header="0.27559055118110237" footer="0.27559055118110237"/>
  <pageSetup orientation="portrait" r:id="rId1"/>
  <headerFooter alignWithMargins="0">
    <oddHeader>&amp;R&amp;8Página &amp;P de &amp;N</oddHeader>
    <oddFooter>&amp;L&amp;8(1) .- Se anotará el importe de materiales y equipos de instalación permanente.
(2) .- Material de consumo.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8"/>
  <sheetViews>
    <sheetView showGridLines="0" showZeros="0" zoomScaleNormal="100" workbookViewId="0">
      <selection activeCell="A11" sqref="A11:B12"/>
    </sheetView>
  </sheetViews>
  <sheetFormatPr defaultColWidth="9.140625" defaultRowHeight="12.75" x14ac:dyDescent="0.2"/>
  <cols>
    <col min="1" max="1" width="8.7109375" customWidth="1"/>
    <col min="2" max="2" width="31" customWidth="1"/>
    <col min="3" max="3" width="7" customWidth="1"/>
    <col min="4" max="4" width="10.140625" customWidth="1"/>
    <col min="5" max="7" width="12.7109375" customWidth="1"/>
  </cols>
  <sheetData>
    <row r="1" spans="1:7" ht="11.25" customHeight="1" thickBot="1" x14ac:dyDescent="0.25">
      <c r="A1" s="8" t="s">
        <v>53</v>
      </c>
    </row>
    <row r="2" spans="1:7" ht="11.25" customHeight="1" thickTop="1" x14ac:dyDescent="0.2">
      <c r="A2" s="13"/>
      <c r="B2" s="19"/>
      <c r="C2" s="54"/>
      <c r="D2" s="52"/>
      <c r="E2" s="19"/>
      <c r="F2" s="54"/>
      <c r="G2" s="19"/>
    </row>
    <row r="3" spans="1:7" ht="11.25" customHeight="1" x14ac:dyDescent="0.2">
      <c r="A3" s="9"/>
      <c r="B3" s="10"/>
      <c r="C3" s="59"/>
      <c r="D3" s="134" t="s">
        <v>604</v>
      </c>
      <c r="E3" s="8" t="str">
        <f>numerodeconcurso</f>
        <v>2009/0257-0001</v>
      </c>
      <c r="F3" s="60" t="s">
        <v>308</v>
      </c>
      <c r="G3" s="61"/>
    </row>
    <row r="4" spans="1:7" ht="11.25" customHeight="1" x14ac:dyDescent="0.2">
      <c r="A4" s="9"/>
      <c r="B4" s="10"/>
      <c r="C4" s="218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19"/>
      <c r="E4" s="220"/>
      <c r="F4" s="135" t="s">
        <v>328</v>
      </c>
      <c r="G4" s="61"/>
    </row>
    <row r="5" spans="1:7" ht="11.25" customHeight="1" x14ac:dyDescent="0.2">
      <c r="A5" s="58" t="s">
        <v>307</v>
      </c>
      <c r="B5" s="57"/>
      <c r="C5" s="218"/>
      <c r="D5" s="219"/>
      <c r="E5" s="220"/>
      <c r="F5" s="55"/>
      <c r="G5" s="10"/>
    </row>
    <row r="6" spans="1:7" ht="11.25" customHeight="1" thickBot="1" x14ac:dyDescent="0.25">
      <c r="A6" s="11"/>
      <c r="B6" s="12"/>
      <c r="C6" s="218"/>
      <c r="D6" s="219"/>
      <c r="E6" s="220"/>
      <c r="F6" s="56"/>
      <c r="G6" s="12"/>
    </row>
    <row r="7" spans="1:7" ht="11.25" customHeight="1" thickTop="1" x14ac:dyDescent="0.2">
      <c r="A7" s="201" t="str">
        <f>'N_Campos Generales'!C21&amp;" "&amp;departamento</f>
        <v>Subdirección de planeación y presupuestos Licitaciones y concursos</v>
      </c>
      <c r="B7" s="215"/>
      <c r="C7" s="218"/>
      <c r="D7" s="219"/>
      <c r="E7" s="220"/>
      <c r="F7" s="62" t="s">
        <v>310</v>
      </c>
      <c r="G7" s="63"/>
    </row>
    <row r="8" spans="1:7" ht="11.25" customHeight="1" x14ac:dyDescent="0.2">
      <c r="A8" s="216"/>
      <c r="B8" s="217"/>
      <c r="C8" s="218"/>
      <c r="D8" s="219"/>
      <c r="E8" s="220"/>
      <c r="F8" s="64" t="s">
        <v>311</v>
      </c>
      <c r="G8" s="65"/>
    </row>
    <row r="9" spans="1:7" ht="11.25" customHeight="1" x14ac:dyDescent="0.2">
      <c r="A9" s="216"/>
      <c r="B9" s="217"/>
      <c r="C9" s="218"/>
      <c r="D9" s="219"/>
      <c r="E9" s="220"/>
      <c r="F9" s="64"/>
      <c r="G9" s="65"/>
    </row>
    <row r="10" spans="1:7" ht="11.25" customHeight="1" thickBot="1" x14ac:dyDescent="0.25">
      <c r="A10" s="241"/>
      <c r="B10" s="242"/>
      <c r="C10" s="241"/>
      <c r="D10" s="243"/>
      <c r="E10" s="242"/>
      <c r="F10" s="147"/>
      <c r="G10" s="12"/>
    </row>
    <row r="11" spans="1:7" ht="11.25" customHeight="1" thickTop="1" x14ac:dyDescent="0.2">
      <c r="A11" s="201" t="str">
        <f>razonsocial</f>
        <v>Neodata, S.A. de C.V.</v>
      </c>
      <c r="B11" s="210"/>
      <c r="C11" s="201" t="str">
        <f>cargo&amp;" "&amp;responsable</f>
        <v>DIRECTOR GENERAL JORGE L. DÁVALOS MICELI</v>
      </c>
      <c r="D11" s="207"/>
      <c r="E11" s="207"/>
      <c r="F11" s="207"/>
      <c r="G11" s="210"/>
    </row>
    <row r="12" spans="1:7" ht="11.25" customHeight="1" thickBot="1" x14ac:dyDescent="0.25">
      <c r="A12" s="208"/>
      <c r="B12" s="211"/>
      <c r="C12" s="208"/>
      <c r="D12" s="209"/>
      <c r="E12" s="209"/>
      <c r="F12" s="209"/>
      <c r="G12" s="211"/>
    </row>
    <row r="13" spans="1:7" ht="12.75" customHeight="1" thickTop="1" x14ac:dyDescent="0.2">
      <c r="A13" s="122" t="s">
        <v>329</v>
      </c>
      <c r="B13" s="122"/>
      <c r="C13" s="122"/>
      <c r="D13" s="122"/>
      <c r="E13" s="122"/>
      <c r="F13" s="122"/>
      <c r="G13" s="122"/>
    </row>
    <row r="14" spans="1:7" ht="12.75" customHeight="1" thickBot="1" x14ac:dyDescent="0.25">
      <c r="A14" s="122" t="s">
        <v>330</v>
      </c>
      <c r="B14" s="122"/>
      <c r="C14" s="122"/>
      <c r="D14" s="122"/>
      <c r="E14" s="122"/>
      <c r="F14" s="122"/>
      <c r="G14" s="122"/>
    </row>
    <row r="15" spans="1:7" ht="30" customHeight="1" thickTop="1" thickBot="1" x14ac:dyDescent="0.25">
      <c r="A15" s="15" t="s">
        <v>296</v>
      </c>
      <c r="B15" s="232" t="s">
        <v>297</v>
      </c>
      <c r="C15" s="240"/>
      <c r="D15" s="16" t="s">
        <v>298</v>
      </c>
      <c r="E15" s="17" t="s">
        <v>299</v>
      </c>
      <c r="F15" s="17" t="s">
        <v>331</v>
      </c>
      <c r="G15" s="18" t="s">
        <v>326</v>
      </c>
    </row>
    <row r="16" spans="1:7" ht="11.25" customHeight="1" thickTop="1" x14ac:dyDescent="0.2">
      <c r="A16" s="8" t="s">
        <v>55</v>
      </c>
      <c r="B16" s="8"/>
      <c r="D16" s="8"/>
      <c r="E16" s="8"/>
      <c r="F16" s="8"/>
      <c r="G16" s="8"/>
    </row>
    <row r="17" spans="1:7" ht="11.25" customHeight="1" x14ac:dyDescent="0.2">
      <c r="A17" s="37" t="s">
        <v>107</v>
      </c>
      <c r="B17" s="212" t="s">
        <v>113</v>
      </c>
      <c r="C17" s="212"/>
      <c r="D17" s="14" t="s">
        <v>33</v>
      </c>
      <c r="E17" s="66" t="s">
        <v>109</v>
      </c>
      <c r="F17" s="39" t="s">
        <v>215</v>
      </c>
      <c r="G17" s="39" t="s">
        <v>270</v>
      </c>
    </row>
    <row r="18" spans="1:7" ht="11.25" customHeight="1" x14ac:dyDescent="0.2">
      <c r="G18" s="68" t="s">
        <v>56</v>
      </c>
    </row>
  </sheetData>
  <mergeCells count="6">
    <mergeCell ref="B17:C17"/>
    <mergeCell ref="B15:C15"/>
    <mergeCell ref="A7:B10"/>
    <mergeCell ref="C4:E10"/>
    <mergeCell ref="A11:B12"/>
    <mergeCell ref="C11:G12"/>
  </mergeCells>
  <pageMargins left="0.51181102362204722" right="0.23622047244094491" top="0.43307086614173229" bottom="0.59055118110236227" header="0.27559055118110237" footer="0.27559055118110237"/>
  <pageSetup orientation="portrait" r:id="rId1"/>
  <headerFooter alignWithMargins="0">
    <oddHeader>&amp;R&amp;8Página &amp;P de &amp;N</oddHeader>
    <oddFooter>&amp;L&amp;8(1) .- Se anotará el importe de materiales y equipos de instalación permanente.
(2) .- Material de consumo.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7"/>
  <sheetViews>
    <sheetView showGridLines="0" showZeros="0" showWhiteSpace="0" zoomScaleNormal="100" workbookViewId="0">
      <selection activeCell="A11" sqref="A11:B12"/>
    </sheetView>
  </sheetViews>
  <sheetFormatPr defaultColWidth="9.140625" defaultRowHeight="12.75" x14ac:dyDescent="0.2"/>
  <cols>
    <col min="1" max="1" width="8.7109375" customWidth="1"/>
    <col min="2" max="2" width="31" customWidth="1"/>
    <col min="3" max="3" width="5.42578125" customWidth="1"/>
    <col min="4" max="4" width="11.7109375" customWidth="1"/>
    <col min="5" max="5" width="13.85546875" customWidth="1"/>
    <col min="6" max="7" width="11.7109375" customWidth="1"/>
  </cols>
  <sheetData>
    <row r="1" spans="1:7" ht="11.25" customHeight="1" thickBot="1" x14ac:dyDescent="0.25">
      <c r="A1" s="8" t="s">
        <v>53</v>
      </c>
    </row>
    <row r="2" spans="1:7" ht="11.25" customHeight="1" thickTop="1" x14ac:dyDescent="0.2">
      <c r="A2" s="13"/>
      <c r="B2" s="19"/>
      <c r="C2" s="54"/>
      <c r="D2" s="52"/>
      <c r="E2" s="19"/>
      <c r="F2" s="54"/>
      <c r="G2" s="19"/>
    </row>
    <row r="3" spans="1:7" ht="11.25" customHeight="1" x14ac:dyDescent="0.2">
      <c r="A3" s="9"/>
      <c r="B3" s="10"/>
      <c r="C3" s="59"/>
      <c r="D3" s="134" t="s">
        <v>604</v>
      </c>
      <c r="E3" s="8" t="str">
        <f>numerodeconcurso</f>
        <v>2009/0257-0001</v>
      </c>
      <c r="F3" s="60" t="s">
        <v>308</v>
      </c>
      <c r="G3" s="61"/>
    </row>
    <row r="4" spans="1:7" ht="11.25" customHeight="1" x14ac:dyDescent="0.2">
      <c r="A4" s="9"/>
      <c r="B4" s="10"/>
      <c r="C4" s="218" t="str">
        <f>"PARA: "&amp;nombredelaobra</f>
        <v>PARA: 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D4" s="219"/>
      <c r="E4" s="220"/>
      <c r="F4" s="135" t="s">
        <v>323</v>
      </c>
      <c r="G4" s="61"/>
    </row>
    <row r="5" spans="1:7" ht="11.25" customHeight="1" x14ac:dyDescent="0.2">
      <c r="A5" s="58" t="s">
        <v>307</v>
      </c>
      <c r="B5" s="57"/>
      <c r="C5" s="218"/>
      <c r="D5" s="219"/>
      <c r="E5" s="220"/>
      <c r="F5" s="55"/>
      <c r="G5" s="10"/>
    </row>
    <row r="6" spans="1:7" ht="11.25" customHeight="1" thickBot="1" x14ac:dyDescent="0.25">
      <c r="A6" s="11"/>
      <c r="B6" s="12"/>
      <c r="C6" s="218"/>
      <c r="D6" s="219"/>
      <c r="E6" s="220"/>
      <c r="F6" s="56"/>
      <c r="G6" s="12"/>
    </row>
    <row r="7" spans="1:7" ht="11.25" customHeight="1" thickTop="1" x14ac:dyDescent="0.2">
      <c r="A7" s="201" t="str">
        <f>'N_Campos Generales'!C21&amp;" "&amp;departamento</f>
        <v>Subdirección de planeación y presupuestos Licitaciones y concursos</v>
      </c>
      <c r="B7" s="215"/>
      <c r="C7" s="218"/>
      <c r="D7" s="219"/>
      <c r="E7" s="220"/>
      <c r="F7" s="62" t="s">
        <v>310</v>
      </c>
      <c r="G7" s="63"/>
    </row>
    <row r="8" spans="1:7" ht="11.25" customHeight="1" x14ac:dyDescent="0.2">
      <c r="A8" s="216"/>
      <c r="B8" s="217"/>
      <c r="C8" s="218"/>
      <c r="D8" s="219"/>
      <c r="E8" s="220"/>
      <c r="F8" s="64" t="s">
        <v>311</v>
      </c>
      <c r="G8" s="65"/>
    </row>
    <row r="9" spans="1:7" ht="11.25" customHeight="1" x14ac:dyDescent="0.2">
      <c r="A9" s="216"/>
      <c r="B9" s="217"/>
      <c r="C9" s="218"/>
      <c r="D9" s="219"/>
      <c r="E9" s="220"/>
      <c r="F9" s="64"/>
      <c r="G9" s="65"/>
    </row>
    <row r="10" spans="1:7" ht="11.25" customHeight="1" thickBot="1" x14ac:dyDescent="0.25">
      <c r="A10" s="241"/>
      <c r="B10" s="242"/>
      <c r="C10" s="241"/>
      <c r="D10" s="243"/>
      <c r="E10" s="242"/>
      <c r="F10" s="147"/>
      <c r="G10" s="12"/>
    </row>
    <row r="11" spans="1:7" ht="11.25" customHeight="1" thickTop="1" x14ac:dyDescent="0.2">
      <c r="A11" s="201" t="str">
        <f>razonsocial</f>
        <v>Neodata, S.A. de C.V.</v>
      </c>
      <c r="B11" s="210"/>
      <c r="C11" s="201" t="str">
        <f>cargo&amp;" "&amp;responsable</f>
        <v>DIRECTOR GENERAL JORGE L. DÁVALOS MICELI</v>
      </c>
      <c r="D11" s="207"/>
      <c r="E11" s="207"/>
      <c r="F11" s="207"/>
      <c r="G11" s="210"/>
    </row>
    <row r="12" spans="1:7" ht="11.25" customHeight="1" thickBot="1" x14ac:dyDescent="0.25">
      <c r="A12" s="208"/>
      <c r="B12" s="211"/>
      <c r="C12" s="208"/>
      <c r="D12" s="209"/>
      <c r="E12" s="209"/>
      <c r="F12" s="209"/>
      <c r="G12" s="211"/>
    </row>
    <row r="13" spans="1:7" ht="12.75" customHeight="1" thickTop="1" thickBot="1" x14ac:dyDescent="0.25">
      <c r="A13" s="122" t="s">
        <v>324</v>
      </c>
      <c r="B13" s="53"/>
      <c r="C13" s="53"/>
      <c r="D13" s="53"/>
      <c r="E13" s="53"/>
      <c r="F13" s="53"/>
      <c r="G13" s="53"/>
    </row>
    <row r="14" spans="1:7" ht="39.950000000000003" customHeight="1" thickTop="1" thickBot="1" x14ac:dyDescent="0.25">
      <c r="A14" s="73" t="s">
        <v>296</v>
      </c>
      <c r="B14" s="244" t="s">
        <v>327</v>
      </c>
      <c r="C14" s="245"/>
      <c r="D14" s="74" t="s">
        <v>332</v>
      </c>
      <c r="E14" s="74" t="s">
        <v>333</v>
      </c>
      <c r="F14" s="74" t="s">
        <v>334</v>
      </c>
      <c r="G14" s="74" t="s">
        <v>335</v>
      </c>
    </row>
    <row r="15" spans="1:7" ht="11.25" customHeight="1" thickTop="1" x14ac:dyDescent="0.2">
      <c r="A15" s="8" t="s">
        <v>55</v>
      </c>
      <c r="B15" s="8"/>
      <c r="D15" s="8"/>
      <c r="E15" s="8"/>
      <c r="F15" s="8"/>
      <c r="G15" s="8"/>
    </row>
    <row r="16" spans="1:7" ht="11.25" customHeight="1" x14ac:dyDescent="0.2">
      <c r="A16" s="37" t="s">
        <v>107</v>
      </c>
      <c r="B16" s="212" t="s">
        <v>113</v>
      </c>
      <c r="C16" s="212"/>
      <c r="D16" s="39" t="e">
        <f>VLOOKUP(A16,'N_Tabulador Salarios'!$A$2:$C$116,3)</f>
        <v>#N/A</v>
      </c>
      <c r="E16" s="39" t="s">
        <v>228</v>
      </c>
      <c r="F16" s="109" t="s">
        <v>243</v>
      </c>
      <c r="G16" s="39" t="s">
        <v>230</v>
      </c>
    </row>
    <row r="17" spans="7:7" ht="11.25" customHeight="1" x14ac:dyDescent="0.2">
      <c r="G17" s="68" t="s">
        <v>56</v>
      </c>
    </row>
  </sheetData>
  <mergeCells count="6">
    <mergeCell ref="B16:C16"/>
    <mergeCell ref="B14:C14"/>
    <mergeCell ref="A7:B10"/>
    <mergeCell ref="C4:E10"/>
    <mergeCell ref="A11:B12"/>
    <mergeCell ref="C11:G12"/>
  </mergeCells>
  <pageMargins left="0.51181102362204722" right="0.23622047244094491" top="0.43307086614173229" bottom="0.59055118110236227" header="0.27559055118110237" footer="0.27559055118110237"/>
  <pageSetup orientation="portrait" r:id="rId1"/>
  <headerFooter alignWithMargins="0"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58</vt:i4>
      </vt:variant>
    </vt:vector>
  </HeadingPairs>
  <TitlesOfParts>
    <vt:vector size="70" baseType="lpstr">
      <vt:lpstr>N_Campos Generales</vt:lpstr>
      <vt:lpstr>N_Campos Especificos</vt:lpstr>
      <vt:lpstr>N_Tabulador Salarios</vt:lpstr>
      <vt:lpstr>a)Anexo AT4 Relación Maq </vt:lpstr>
      <vt:lpstr>ANEXO AE 2a.1Mat</vt:lpstr>
      <vt:lpstr>ANEXO AE 2a.2 Mat Ext</vt:lpstr>
      <vt:lpstr>ANEXO AE 2b Mo</vt:lpstr>
      <vt:lpstr>ANEXO AE 2c Equipo</vt:lpstr>
      <vt:lpstr>ANEXO AE 3b Mo</vt:lpstr>
      <vt:lpstr>Prestaciones Varias</vt:lpstr>
      <vt:lpstr>Prestaciones Veracruz</vt:lpstr>
      <vt:lpstr>ANEXO AE 9 Basicos</vt:lpstr>
      <vt:lpstr>cargo</vt:lpstr>
      <vt:lpstr>cargocontacto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Insumos</dc:title>
  <dc:subject>Insumos</dc:subject>
  <dc:creator>MIGUEL ANGEL RUIZ SANCHEZ</dc:creator>
  <cp:lastModifiedBy>vsolares</cp:lastModifiedBy>
  <cp:lastPrinted>2012-08-10T15:51:51Z</cp:lastPrinted>
  <dcterms:created xsi:type="dcterms:W3CDTF">2002-02-27T19:20:33Z</dcterms:created>
  <dcterms:modified xsi:type="dcterms:W3CDTF">2019-06-05T15:52:24Z</dcterms:modified>
</cp:coreProperties>
</file>