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15" windowHeight="9165" tabRatio="814"/>
  </bookViews>
  <sheets>
    <sheet name="N_Campos Generales" sheetId="1" r:id="rId1"/>
    <sheet name="N_Campos Especificos" sheetId="2" r:id="rId2"/>
    <sheet name="DOCUMENTO A 21" sheetId="10" r:id="rId3"/>
    <sheet name="DOCUMENTO A 21 Cod Auxiliar" sheetId="13" r:id="rId4"/>
    <sheet name="Estándar" sheetId="4" r:id="rId5"/>
    <sheet name="Estándar con Imagen" sheetId="12" r:id="rId6"/>
    <sheet name="Estándar Cod. Auxiliar" sheetId="11" r:id="rId7"/>
    <sheet name="Multimoneda" sheetId="8" r:id="rId8"/>
    <sheet name="Total Mano de Obra" sheetId="9" r:id="rId9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25725"/>
</workbook>
</file>

<file path=xl/calcChain.xml><?xml version="1.0" encoding="utf-8"?>
<calcChain xmlns="http://schemas.openxmlformats.org/spreadsheetml/2006/main">
  <c r="C17" i="13"/>
  <c r="I14"/>
  <c r="E9"/>
  <c r="G8"/>
  <c r="D8"/>
  <c r="A8"/>
  <c r="A5"/>
  <c r="G2"/>
  <c r="F3" i="12"/>
  <c r="E9"/>
  <c r="F8"/>
  <c r="C8"/>
  <c r="A8"/>
  <c r="A5"/>
  <c r="D10" i="9"/>
  <c r="E8"/>
  <c r="C8"/>
  <c r="A8"/>
  <c r="A5"/>
  <c r="E2"/>
  <c r="E9" i="8"/>
  <c r="F8"/>
  <c r="C8"/>
  <c r="A8"/>
  <c r="A5"/>
  <c r="F2"/>
  <c r="E10" i="11"/>
  <c r="F8"/>
  <c r="C8"/>
  <c r="A8"/>
  <c r="A5"/>
  <c r="F2"/>
  <c r="E9" i="4"/>
  <c r="F8"/>
  <c r="C8"/>
  <c r="A8"/>
  <c r="A5"/>
  <c r="F2"/>
  <c r="C17" i="10"/>
  <c r="G8"/>
  <c r="E9"/>
  <c r="D8"/>
  <c r="A8"/>
  <c r="A5"/>
  <c r="G2"/>
  <c r="I14"/>
  <c r="F14" i="8"/>
  <c r="E14"/>
  <c r="B25"/>
  <c r="B24"/>
  <c r="B22"/>
  <c r="B21"/>
  <c r="I14"/>
  <c r="H14"/>
</calcChain>
</file>

<file path=xl/comments1.xml><?xml version="1.0" encoding="utf-8"?>
<comments xmlns="http://schemas.openxmlformats.org/spreadsheetml/2006/main">
  <authors>
    <author>mruiz</author>
  </authors>
  <commentList>
    <comment ref="G17" authorId="0">
      <text>
        <r>
          <rPr>
            <b/>
            <sz val="8"/>
            <color indexed="81"/>
            <rFont val="Tahoma"/>
            <family val="2"/>
          </rPr>
          <t>Neodata:</t>
        </r>
        <r>
          <rPr>
            <sz val="8"/>
            <color indexed="81"/>
            <rFont val="Tahoma"/>
            <family val="2"/>
          </rPr>
          <t xml:space="preserve">
Seleccione en opciones del reporte mostrar sólo el importe de la mano de obra.</t>
        </r>
      </text>
    </comment>
  </commentList>
</comments>
</file>

<file path=xl/sharedStrings.xml><?xml version="1.0" encoding="utf-8"?>
<sst xmlns="http://schemas.openxmlformats.org/spreadsheetml/2006/main" count="478" uniqueCount="269">
  <si>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</si>
  <si>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</si>
  <si>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</si>
  <si>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</si>
  <si>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</si>
  <si>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</si>
  <si>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</si>
  <si>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</si>
  <si>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</si>
  <si>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</si>
  <si>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</si>
  <si>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</si>
  <si>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</si>
  <si>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</si>
  <si>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</si>
  <si>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</si>
  <si>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</si>
  <si>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</si>
  <si>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</si>
  <si>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</si>
  <si>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</si>
  <si>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</si>
  <si>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</si>
  <si>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</si>
  <si>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</si>
  <si>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</si>
  <si>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</si>
  <si>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</si>
  <si>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CAMPOS USADOS EN LOS REPORTES DE PRESUPUESTO</t>
  </si>
  <si>
    <t>Código del concepto de presupuesto.</t>
  </si>
  <si>
    <t>Código auxiliar (codigo de la dependencia, especificacion, etc).</t>
  </si>
  <si>
    <t>{partida}</t>
  </si>
  <si>
    <t>Código de la partida a la que pertenece.</t>
  </si>
  <si>
    <t>{unidad}</t>
  </si>
  <si>
    <t>Unidad del concepto de presupuesto.</t>
  </si>
  <si>
    <t>Descripción del concepto (mediante opciones puede ser descripción completa ó descripción corta).</t>
  </si>
  <si>
    <t>{volumen}</t>
  </si>
  <si>
    <t>Cantidad del concepto de presupuesto.</t>
  </si>
  <si>
    <t>Renglón del presupuesto</t>
  </si>
  <si>
    <t>Importe con letra del concepto del presupuesto. (ultima moneda calculada)</t>
  </si>
  <si>
    <t>{titulos}</t>
  </si>
  <si>
    <t>Código</t>
  </si>
  <si>
    <t>Concepto</t>
  </si>
  <si>
    <t>Unidad</t>
  </si>
  <si>
    <t>Cantidad</t>
  </si>
  <si>
    <t>P. Unitario</t>
  </si>
  <si>
    <t>Precio con letra</t>
  </si>
  <si>
    <t>Importe</t>
  </si>
  <si>
    <t>{detalle}</t>
  </si>
  <si>
    <t>{pie de página}</t>
  </si>
  <si>
    <t>Parcial:</t>
  </si>
  <si>
    <t>Acumulado:</t>
  </si>
  <si>
    <t>{fin del reporte}</t>
  </si>
  <si>
    <t>PRESUPUESTO DE OBRA</t>
  </si>
  <si>
    <t>%</t>
  </si>
  <si>
    <t>NOMBRE DE CELDA</t>
  </si>
  <si>
    <t>VALOR</t>
  </si>
  <si>
    <t>razonsocial</t>
  </si>
  <si>
    <t>Neodata, S.A. de C.V.</t>
  </si>
  <si>
    <t>domicilio</t>
  </si>
  <si>
    <t>Astrónomos No. 22</t>
  </si>
  <si>
    <t>colonia</t>
  </si>
  <si>
    <t>Escandón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</si>
  <si>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</si>
  <si>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</si>
  <si>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</si>
  <si>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</si>
  <si>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</si>
  <si>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</si>
  <si>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NEO930519EFA</t>
  </si>
  <si>
    <t>telefono</t>
  </si>
  <si>
    <t>5278-38-50</t>
  </si>
  <si>
    <t>email</t>
  </si>
  <si>
    <t>soporte@neodata.com.mx</t>
  </si>
  <si>
    <t>cmic</t>
  </si>
  <si>
    <t>infonavit</t>
  </si>
  <si>
    <t>imss</t>
  </si>
  <si>
    <t>responsable</t>
  </si>
  <si>
    <t>cargo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</si>
  <si>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</si>
  <si>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</si>
  <si>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</si>
  <si>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</si>
  <si>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</si>
  <si>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</si>
  <si>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</si>
  <si>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</si>
  <si>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</si>
  <si>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</si>
  <si>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</si>
  <si>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</si>
  <si>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</si>
  <si>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</si>
  <si>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</si>
  <si>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</si>
  <si>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</si>
  <si>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</si>
  <si>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</si>
  <si>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</si>
  <si>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fechaterminacion</t>
  </si>
  <si>
    <t>Decimales para redondeo de importes.</t>
  </si>
  <si>
    <t>PESOS</t>
  </si>
  <si>
    <t>DÓLARES</t>
  </si>
  <si>
    <t>M.N.</t>
  </si>
  <si>
    <t>USD</t>
  </si>
  <si>
    <t>numconvocatoria</t>
  </si>
  <si>
    <t>2009/00028</t>
  </si>
  <si>
    <t>fechaconvocatoria</t>
  </si>
  <si>
    <t>tipodelicitacion</t>
  </si>
  <si>
    <t>Pública</t>
  </si>
  <si>
    <t>DIRECTOR GENERAL</t>
  </si>
  <si>
    <t>JORGE L. DÁVALOS MICELI</t>
  </si>
  <si>
    <t>{codigo}</t>
  </si>
  <si>
    <t>{descripcion}</t>
  </si>
  <si>
    <t>{renglon}</t>
  </si>
  <si>
    <t>{codigoauxiliar}</t>
  </si>
  <si>
    <t>Acumulado anterior:</t>
  </si>
  <si>
    <t>Monto esta hoja:</t>
  </si>
  <si>
    <t>Fecha de inicio de la obra (con 1 en programa de obra).</t>
  </si>
  <si>
    <t>Fecha de terminación de la obra (con 1 en programa de obra).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</si>
  <si>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</si>
  <si>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</si>
  <si>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</si>
  <si>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</si>
  <si>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{preciomon2}</t>
  </si>
  <si>
    <t>{precioconletramon2}</t>
  </si>
  <si>
    <t>{importemon2}</t>
  </si>
  <si>
    <t>{parcialconletrasmon1}</t>
  </si>
  <si>
    <t>{acumuladoconletrasmon1}</t>
  </si>
  <si>
    <t>{parcialmon2}</t>
  </si>
  <si>
    <t>{parcialconletrasmon2}</t>
  </si>
  <si>
    <t>{acumuladomon2}</t>
  </si>
  <si>
    <t>{acumuladoconletrasmon2}</t>
  </si>
  <si>
    <t>{acumuladoantmon2}</t>
  </si>
  <si>
    <t>{precioconletramon1ymon2}</t>
  </si>
  <si>
    <t>{importeconletramon1ymon2}</t>
  </si>
  <si>
    <t>{importeconletramon2}</t>
  </si>
  <si>
    <t>{parcialmon1}</t>
  </si>
  <si>
    <t>{acumuladoantmon1}</t>
  </si>
  <si>
    <t>{acumuladomon1}</t>
  </si>
  <si>
    <t>TOTAL DE MANO DE OBRA DEL PRESUPUESTO</t>
  </si>
  <si>
    <t>Mano de Obra</t>
  </si>
  <si>
    <t>direccioncliente</t>
  </si>
  <si>
    <t>codigopostalcliente</t>
  </si>
  <si>
    <t>coloniacliente</t>
  </si>
  <si>
    <t>ciudadcliente</t>
  </si>
  <si>
    <t>telefonocliente</t>
  </si>
  <si>
    <t>emailcliente</t>
  </si>
  <si>
    <t>direcciondelaobra</t>
  </si>
  <si>
    <t>coloniadelaobra</t>
  </si>
  <si>
    <t>codigopostaldelaobra</t>
  </si>
  <si>
    <t>telefonodelaobra</t>
  </si>
  <si>
    <t>emaildelaobra</t>
  </si>
  <si>
    <t>responsabledelaobra</t>
  </si>
  <si>
    <t>Colonia de la obra.</t>
  </si>
  <si>
    <t>Código postal de la obra.</t>
  </si>
  <si>
    <t>Colonia del cliente.</t>
  </si>
  <si>
    <t>Código postal del cliente.</t>
  </si>
  <si>
    <t>Ciudad del cliente.</t>
  </si>
  <si>
    <t>Teléfono del cliente.</t>
  </si>
  <si>
    <t>e-Mail del cliente.</t>
  </si>
  <si>
    <t>Nombre del contacto con el cliente.</t>
  </si>
  <si>
    <t>Dirección del cliente.</t>
  </si>
  <si>
    <t>contactocliente</t>
  </si>
  <si>
    <t>Teléfono de la obra.</t>
  </si>
  <si>
    <t>e-Mail de la obra.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</si>
  <si>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</si>
  <si>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</si>
  <si>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</si>
  <si>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</si>
  <si>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</si>
  <si>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</si>
  <si>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</si>
  <si>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plazocalculado</t>
  </si>
  <si>
    <t>Duración de la obra en dias naturales.</t>
  </si>
  <si>
    <t>Duración de la obra en dias habiles.</t>
  </si>
  <si>
    <t>plazoreal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</si>
  <si>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</si>
  <si>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</si>
  <si>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</si>
  <si>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</si>
  <si>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</si>
  <si>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Porcentaje iva presupuesto.</t>
  </si>
  <si>
    <t>porcentajeivapresupuesto</t>
  </si>
  <si>
    <t>totalpresupuestosegundamoneda</t>
  </si>
  <si>
    <t>Total del presupuesto segunda moneda.</t>
  </si>
  <si>
    <t>DATOS PIE DE PÁGINA</t>
  </si>
  <si>
    <t>{acumuladoantletrasmon1}</t>
  </si>
  <si>
    <t>{acumuladoantletrasmon2}</t>
  </si>
  <si>
    <t>{preciomon1}</t>
  </si>
  <si>
    <t>{porcentajemon1}</t>
  </si>
  <si>
    <t>{importemon1}</t>
  </si>
  <si>
    <t>{precioconletramon1}</t>
  </si>
  <si>
    <t>{importeconletramon1}</t>
  </si>
  <si>
    <t>{porcentajemon2}</t>
  </si>
  <si>
    <t>% que representa el concepto sobre el total del presupuesto en la segunda moneda.</t>
  </si>
  <si>
    <t>% que representa el concepto sobre el total del presupuesto en la primera moneda.</t>
  </si>
  <si>
    <t>Precio de venta en la primera moneda del concepto del presupuesto.</t>
  </si>
  <si>
    <t>Importe en la primera moneda del concepto del presupuesto.</t>
  </si>
  <si>
    <t>Precio con letra en la primera moneda del concepto del presupuesto.</t>
  </si>
  <si>
    <t>Precio de venta en la segunda moneda del concepto del presupuesto.</t>
  </si>
  <si>
    <t>Precio con letra en la segunda moneda del concepto.</t>
  </si>
  <si>
    <t>Importe en la segunda moneda del concepto del presupuesto.</t>
  </si>
  <si>
    <t>Precio con letra en la primera moneda y precio con letra en la segunda moneda</t>
  </si>
  <si>
    <t>Importe con letra en la segunda moneda del concepto.</t>
  </si>
  <si>
    <t>Importe con letra la primera moneda y precio con letra la segunda moneda</t>
  </si>
  <si>
    <t xml:space="preserve">Importe parcial en la primera moneda </t>
  </si>
  <si>
    <t xml:space="preserve">Importe acumulado en la primera moneda </t>
  </si>
  <si>
    <t xml:space="preserve">Importe acumulado anterior en la primera moneda </t>
  </si>
  <si>
    <t>Parcial con letra primera moneda</t>
  </si>
  <si>
    <t>Acumulado con letra primera moneda</t>
  </si>
  <si>
    <t>Acumulado anterior con letra primera moneda</t>
  </si>
  <si>
    <t xml:space="preserve">Importe parcial en la segunda moneda </t>
  </si>
  <si>
    <t xml:space="preserve">Importe acumulado en la segunda moneda </t>
  </si>
  <si>
    <t xml:space="preserve">Importe acumulado anterior en la segunda moneda </t>
  </si>
  <si>
    <t>Parcial con letra segunda moneda</t>
  </si>
  <si>
    <t>Acumulado con letra segunda moneda</t>
  </si>
  <si>
    <t>Acumulado anterior con letra segunda moneda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</si>
  <si>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</si>
  <si>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Estos datos corresponden al formato estándar de la hoja Presupuesto.xlsx</t>
  </si>
  <si>
    <t>Versión de reportes:</t>
  </si>
  <si>
    <t>CLAVE</t>
  </si>
  <si>
    <t>PARTIDA</t>
  </si>
  <si>
    <t>SUBPARTIDA</t>
  </si>
  <si>
    <t>DESCRIPCIÓN DE LOS CONCEPTOS</t>
  </si>
  <si>
    <t>CANTIDAD DE TRABAJO</t>
  </si>
  <si>
    <t>UNIDAD</t>
  </si>
  <si>
    <t>CON NÚMERO</t>
  </si>
  <si>
    <t>CON LETRA</t>
  </si>
  <si>
    <t>SECRETARIA DE MEDIO AMBIENTE Y RECURSOS NATURALES</t>
  </si>
  <si>
    <t>COMISIÓN NACIONAL DEL AGUA</t>
  </si>
  <si>
    <t>SUBDIRECCIÓN DE</t>
  </si>
  <si>
    <t>RAZON SOCIAL DEL LICITANTE:</t>
  </si>
  <si>
    <t>FIRMA DEL LICITANTE:</t>
  </si>
  <si>
    <t>FECHA:</t>
  </si>
  <si>
    <t>DESCRIPCIÓN GENERAL DE LOS TRABAJOS:</t>
  </si>
  <si>
    <t>DOCUMENTO</t>
  </si>
  <si>
    <t>A 21</t>
  </si>
  <si>
    <t>HOJA:</t>
  </si>
  <si>
    <t>DE:</t>
  </si>
  <si>
    <t>P R E C I O    U N I T A R I O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</si>
  <si>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</si>
  <si>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</si>
  <si>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</si>
  <si>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</si>
  <si>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</si>
  <si>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</si>
  <si>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</si>
  <si>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</si>
  <si>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</si>
  <si>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</si>
  <si>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</si>
  <si>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</si>
  <si>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</si>
  <si>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</si>
  <si>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</si>
  <si>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</si>
  <si>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</si>
  <si>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</si>
  <si>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</si>
  <si>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</si>
  <si>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</si>
  <si>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</si>
  <si>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</si>
  <si>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Imagen</t>
  </si>
  <si>
    <t>1000505-17</t>
  </si>
  <si>
    <t>CATALOGO DE CONCEPTOS CONTENIENDO DESCRIPCIÓN, UNIDADES DE MEDICIÓN, CANTIDADES DE TRABAJO, PRECIOS UNITARIOS CON NUMERO</t>
  </si>
  <si>
    <t xml:space="preserve"> Y LETRA E IMPORTES POR PARTIDA, SUBPARTIDA, CONCEPTO Y DEL TOTAL DE LA PROPOSICIÓN, ESTE DOCUMENTO FORMARÁ EL PRESUPUESTO DE</t>
  </si>
  <si>
    <t>LA OBRA QUE SERVIRÁ PARA FORMALIZAR EL CONTRATO CORRESPONDIENTE</t>
  </si>
</sst>
</file>

<file path=xl/styles.xml><?xml version="1.0" encoding="utf-8"?>
<styleSheet xmlns="http://schemas.openxmlformats.org/spreadsheetml/2006/main">
  <numFmts count="3">
    <numFmt numFmtId="164" formatCode="#,##0.0000"/>
    <numFmt numFmtId="165" formatCode="&quot;$&quot;#,##0.00"/>
    <numFmt numFmtId="166" formatCode="dd/mm/yyyy;@"/>
  </numFmts>
  <fonts count="15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</font>
    <font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3" fillId="0" borderId="0"/>
  </cellStyleXfs>
  <cellXfs count="222">
    <xf numFmtId="0" fontId="0" fillId="0" borderId="0" xfId="0"/>
    <xf numFmtId="0" fontId="3" fillId="0" borderId="0" xfId="0" applyFont="1"/>
    <xf numFmtId="0" fontId="3" fillId="0" borderId="0" xfId="0" applyFont="1" applyBorder="1"/>
    <xf numFmtId="0" fontId="4" fillId="0" borderId="0" xfId="0" applyFont="1" applyAlignment="1">
      <alignment horizontal="centerContinuous"/>
    </xf>
    <xf numFmtId="0" fontId="3" fillId="0" borderId="0" xfId="0" applyFont="1" applyAlignment="1">
      <alignment vertical="top"/>
    </xf>
    <xf numFmtId="164" fontId="3" fillId="0" borderId="0" xfId="0" applyNumberFormat="1" applyFont="1" applyAlignment="1">
      <alignment horizontal="right" vertical="top"/>
    </xf>
    <xf numFmtId="10" fontId="3" fillId="0" borderId="0" xfId="0" applyNumberFormat="1" applyFont="1" applyAlignment="1">
      <alignment horizontal="right" vertical="top"/>
    </xf>
    <xf numFmtId="0" fontId="0" fillId="0" borderId="0" xfId="0" applyAlignment="1">
      <alignment horizontal="centerContinuous"/>
    </xf>
    <xf numFmtId="165" fontId="3" fillId="0" borderId="0" xfId="0" applyNumberFormat="1" applyFont="1" applyBorder="1" applyAlignment="1">
      <alignment horizontal="right" vertical="top"/>
    </xf>
    <xf numFmtId="0" fontId="5" fillId="0" borderId="0" xfId="0" applyFont="1" applyAlignment="1">
      <alignment horizontal="centerContinuous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0" fillId="0" borderId="0" xfId="0" applyBorder="1"/>
    <xf numFmtId="0" fontId="3" fillId="0" borderId="7" xfId="0" applyFont="1" applyBorder="1"/>
    <xf numFmtId="0" fontId="3" fillId="0" borderId="8" xfId="0" applyFont="1" applyBorder="1"/>
    <xf numFmtId="0" fontId="3" fillId="0" borderId="9" xfId="0" applyFont="1" applyBorder="1"/>
    <xf numFmtId="0" fontId="3" fillId="0" borderId="10" xfId="0" applyFont="1" applyBorder="1"/>
    <xf numFmtId="0" fontId="0" fillId="0" borderId="8" xfId="0" applyBorder="1"/>
    <xf numFmtId="0" fontId="0" fillId="0" borderId="10" xfId="0" applyBorder="1"/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2" borderId="11" xfId="0" applyFill="1" applyBorder="1" applyAlignment="1">
      <alignment vertical="top"/>
    </xf>
    <xf numFmtId="0" fontId="3" fillId="0" borderId="0" xfId="0" applyFont="1" applyBorder="1" applyAlignment="1">
      <alignment vertical="top"/>
    </xf>
    <xf numFmtId="0" fontId="8" fillId="0" borderId="0" xfId="0" applyFont="1"/>
    <xf numFmtId="0" fontId="5" fillId="3" borderId="12" xfId="0" applyFont="1" applyFill="1" applyBorder="1" applyAlignment="1">
      <alignment horizontal="center" vertical="top"/>
    </xf>
    <xf numFmtId="0" fontId="5" fillId="3" borderId="13" xfId="0" applyFont="1" applyFill="1" applyBorder="1" applyAlignment="1">
      <alignment horizontal="center" vertical="top"/>
    </xf>
    <xf numFmtId="0" fontId="5" fillId="3" borderId="13" xfId="0" applyFont="1" applyFill="1" applyBorder="1" applyAlignment="1">
      <alignment horizontal="center" vertical="top" wrapText="1"/>
    </xf>
    <xf numFmtId="0" fontId="5" fillId="5" borderId="14" xfId="0" applyFont="1" applyFill="1" applyBorder="1" applyAlignment="1">
      <alignment vertical="top"/>
    </xf>
    <xf numFmtId="0" fontId="0" fillId="5" borderId="15" xfId="0" applyFill="1" applyBorder="1" applyAlignment="1">
      <alignment vertical="top"/>
    </xf>
    <xf numFmtId="0" fontId="5" fillId="5" borderId="16" xfId="0" applyFont="1" applyFill="1" applyBorder="1" applyAlignment="1">
      <alignment vertical="top" wrapText="1"/>
    </xf>
    <xf numFmtId="0" fontId="2" fillId="2" borderId="17" xfId="0" applyFont="1" applyFill="1" applyBorder="1" applyAlignment="1">
      <alignment vertical="top"/>
    </xf>
    <xf numFmtId="0" fontId="0" fillId="2" borderId="17" xfId="0" applyFill="1" applyBorder="1" applyAlignment="1">
      <alignment vertical="top"/>
    </xf>
    <xf numFmtId="0" fontId="5" fillId="2" borderId="17" xfId="0" applyFont="1" applyFill="1" applyBorder="1" applyAlignment="1">
      <alignment vertical="top" wrapText="1"/>
    </xf>
    <xf numFmtId="0" fontId="2" fillId="2" borderId="11" xfId="0" applyFont="1" applyFill="1" applyBorder="1" applyAlignment="1">
      <alignment vertical="top"/>
    </xf>
    <xf numFmtId="0" fontId="5" fillId="2" borderId="11" xfId="0" applyFont="1" applyFill="1" applyBorder="1" applyAlignment="1">
      <alignment vertical="top" wrapText="1"/>
    </xf>
    <xf numFmtId="0" fontId="11" fillId="2" borderId="11" xfId="1" applyFill="1" applyBorder="1" applyAlignment="1" applyProtection="1">
      <alignment vertical="top" wrapText="1"/>
    </xf>
    <xf numFmtId="49" fontId="5" fillId="2" borderId="11" xfId="0" applyNumberFormat="1" applyFont="1" applyFill="1" applyBorder="1" applyAlignment="1">
      <alignment vertical="top" wrapText="1"/>
    </xf>
    <xf numFmtId="0" fontId="0" fillId="5" borderId="16" xfId="0" applyFill="1" applyBorder="1" applyAlignment="1">
      <alignment vertical="top"/>
    </xf>
    <xf numFmtId="0" fontId="5" fillId="5" borderId="11" xfId="0" applyFont="1" applyFill="1" applyBorder="1" applyAlignment="1">
      <alignment vertical="top" wrapText="1"/>
    </xf>
    <xf numFmtId="0" fontId="5" fillId="2" borderId="16" xfId="0" applyFont="1" applyFill="1" applyBorder="1" applyAlignment="1">
      <alignment vertical="top" wrapText="1"/>
    </xf>
    <xf numFmtId="0" fontId="2" fillId="2" borderId="18" xfId="0" applyFont="1" applyFill="1" applyBorder="1" applyAlignment="1">
      <alignment vertical="top"/>
    </xf>
    <xf numFmtId="0" fontId="0" fillId="2" borderId="18" xfId="0" applyFill="1" applyBorder="1" applyAlignment="1">
      <alignment vertical="top"/>
    </xf>
    <xf numFmtId="0" fontId="5" fillId="5" borderId="19" xfId="0" applyFont="1" applyFill="1" applyBorder="1" applyAlignment="1">
      <alignment vertical="top"/>
    </xf>
    <xf numFmtId="0" fontId="0" fillId="5" borderId="20" xfId="0" applyFill="1" applyBorder="1" applyAlignment="1">
      <alignment vertical="top"/>
    </xf>
    <xf numFmtId="0" fontId="5" fillId="5" borderId="20" xfId="0" applyFont="1" applyFill="1" applyBorder="1" applyAlignment="1">
      <alignment vertical="top" wrapText="1"/>
    </xf>
    <xf numFmtId="0" fontId="2" fillId="2" borderId="14" xfId="0" applyFont="1" applyFill="1" applyBorder="1" applyAlignment="1">
      <alignment vertical="top"/>
    </xf>
    <xf numFmtId="165" fontId="5" fillId="2" borderId="11" xfId="0" applyNumberFormat="1" applyFont="1" applyFill="1" applyBorder="1" applyAlignment="1">
      <alignment vertical="top" wrapText="1"/>
    </xf>
    <xf numFmtId="10" fontId="5" fillId="2" borderId="11" xfId="0" applyNumberFormat="1" applyFont="1" applyFill="1" applyBorder="1" applyAlignment="1">
      <alignment vertical="top" wrapText="1"/>
    </xf>
    <xf numFmtId="49" fontId="3" fillId="0" borderId="0" xfId="0" applyNumberFormat="1" applyFont="1" applyAlignment="1">
      <alignment vertical="top"/>
    </xf>
    <xf numFmtId="165" fontId="3" fillId="0" borderId="0" xfId="0" applyNumberFormat="1" applyFont="1" applyAlignment="1">
      <alignment horizontal="right" vertical="top"/>
    </xf>
    <xf numFmtId="0" fontId="4" fillId="0" borderId="7" xfId="0" applyFont="1" applyBorder="1"/>
    <xf numFmtId="0" fontId="4" fillId="0" borderId="0" xfId="0" applyFont="1" applyBorder="1" applyAlignment="1">
      <alignment horizontal="right"/>
    </xf>
    <xf numFmtId="0" fontId="3" fillId="6" borderId="0" xfId="0" applyFont="1" applyFill="1"/>
    <xf numFmtId="0" fontId="0" fillId="6" borderId="0" xfId="0" applyFill="1"/>
    <xf numFmtId="0" fontId="5" fillId="6" borderId="0" xfId="0" applyFont="1" applyFill="1" applyAlignment="1">
      <alignment horizontal="centerContinuous"/>
    </xf>
    <xf numFmtId="0" fontId="4" fillId="6" borderId="0" xfId="0" applyFont="1" applyFill="1" applyAlignment="1">
      <alignment horizontal="centerContinuous"/>
    </xf>
    <xf numFmtId="0" fontId="4" fillId="6" borderId="1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center"/>
    </xf>
    <xf numFmtId="49" fontId="3" fillId="6" borderId="0" xfId="0" applyNumberFormat="1" applyFont="1" applyFill="1" applyAlignment="1">
      <alignment vertical="top"/>
    </xf>
    <xf numFmtId="0" fontId="3" fillId="6" borderId="0" xfId="0" applyFont="1" applyFill="1" applyAlignment="1">
      <alignment vertical="top"/>
    </xf>
    <xf numFmtId="164" fontId="3" fillId="6" borderId="0" xfId="0" applyNumberFormat="1" applyFont="1" applyFill="1" applyAlignment="1">
      <alignment horizontal="right" vertical="top"/>
    </xf>
    <xf numFmtId="165" fontId="3" fillId="6" borderId="0" xfId="0" applyNumberFormat="1" applyFont="1" applyFill="1" applyAlignment="1">
      <alignment horizontal="right" vertical="top"/>
    </xf>
    <xf numFmtId="0" fontId="8" fillId="6" borderId="0" xfId="0" applyFont="1" applyFill="1"/>
    <xf numFmtId="0" fontId="4" fillId="0" borderId="0" xfId="0" applyFont="1" applyBorder="1"/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12" xfId="0" applyFont="1" applyBorder="1"/>
    <xf numFmtId="0" fontId="3" fillId="0" borderId="23" xfId="0" applyFont="1" applyBorder="1"/>
    <xf numFmtId="0" fontId="3" fillId="0" borderId="13" xfId="0" applyFont="1" applyBorder="1"/>
    <xf numFmtId="0" fontId="3" fillId="0" borderId="19" xfId="0" applyFont="1" applyBorder="1"/>
    <xf numFmtId="165" fontId="3" fillId="0" borderId="20" xfId="0" applyNumberFormat="1" applyFont="1" applyBorder="1" applyAlignment="1">
      <alignment horizontal="right" vertical="top"/>
    </xf>
    <xf numFmtId="0" fontId="3" fillId="0" borderId="25" xfId="0" applyFont="1" applyBorder="1" applyAlignment="1">
      <alignment vertical="top"/>
    </xf>
    <xf numFmtId="0" fontId="3" fillId="0" borderId="25" xfId="0" applyFont="1" applyBorder="1"/>
    <xf numFmtId="0" fontId="0" fillId="0" borderId="25" xfId="0" applyBorder="1"/>
    <xf numFmtId="165" fontId="3" fillId="0" borderId="25" xfId="0" applyNumberFormat="1" applyFont="1" applyBorder="1" applyAlignment="1">
      <alignment horizontal="right" vertical="top"/>
    </xf>
    <xf numFmtId="165" fontId="3" fillId="0" borderId="26" xfId="0" applyNumberFormat="1" applyFont="1" applyBorder="1" applyAlignment="1">
      <alignment horizontal="right" vertical="top"/>
    </xf>
    <xf numFmtId="165" fontId="4" fillId="0" borderId="0" xfId="0" applyNumberFormat="1" applyFont="1" applyBorder="1" applyAlignment="1">
      <alignment horizontal="right" vertical="top"/>
    </xf>
    <xf numFmtId="165" fontId="4" fillId="0" borderId="20" xfId="0" applyNumberFormat="1" applyFont="1" applyBorder="1" applyAlignment="1">
      <alignment horizontal="right" vertical="top"/>
    </xf>
    <xf numFmtId="0" fontId="3" fillId="0" borderId="19" xfId="0" applyFont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0" fontId="4" fillId="0" borderId="25" xfId="0" applyFont="1" applyBorder="1" applyAlignment="1">
      <alignment horizontal="left" vertical="top"/>
    </xf>
    <xf numFmtId="0" fontId="3" fillId="0" borderId="24" xfId="0" applyFont="1" applyBorder="1" applyAlignment="1">
      <alignment horizontal="left" vertical="top"/>
    </xf>
    <xf numFmtId="0" fontId="5" fillId="2" borderId="16" xfId="0" applyNumberFormat="1" applyFont="1" applyFill="1" applyBorder="1" applyAlignment="1">
      <alignment vertical="top" wrapText="1"/>
    </xf>
    <xf numFmtId="0" fontId="3" fillId="0" borderId="0" xfId="0" applyFont="1" applyBorder="1" applyAlignment="1">
      <alignment horizontal="left" vertical="top"/>
    </xf>
    <xf numFmtId="0" fontId="3" fillId="0" borderId="25" xfId="0" applyFont="1" applyBorder="1" applyAlignment="1">
      <alignment horizontal="left" vertical="top"/>
    </xf>
    <xf numFmtId="0" fontId="12" fillId="0" borderId="0" xfId="0" applyFont="1" applyAlignment="1">
      <alignment horizontal="left"/>
    </xf>
    <xf numFmtId="0" fontId="3" fillId="0" borderId="0" xfId="0" applyFont="1" applyAlignment="1">
      <alignment horizontal="center" vertical="top"/>
    </xf>
    <xf numFmtId="0" fontId="4" fillId="0" borderId="29" xfId="0" applyFont="1" applyFill="1" applyBorder="1" applyAlignment="1">
      <alignment horizontal="center" vertical="center"/>
    </xf>
    <xf numFmtId="0" fontId="0" fillId="0" borderId="5" xfId="0" applyBorder="1"/>
    <xf numFmtId="0" fontId="3" fillId="0" borderId="5" xfId="0" applyFont="1" applyBorder="1"/>
    <xf numFmtId="0" fontId="3" fillId="0" borderId="6" xfId="0" applyFont="1" applyBorder="1"/>
    <xf numFmtId="0" fontId="0" fillId="0" borderId="9" xfId="0" applyBorder="1"/>
    <xf numFmtId="0" fontId="3" fillId="0" borderId="4" xfId="0" applyFont="1" applyBorder="1"/>
    <xf numFmtId="0" fontId="3" fillId="0" borderId="21" xfId="0" applyFont="1" applyBorder="1"/>
    <xf numFmtId="0" fontId="0" fillId="0" borderId="6" xfId="0" applyBorder="1"/>
    <xf numFmtId="0" fontId="1" fillId="0" borderId="4" xfId="0" applyFont="1" applyBorder="1"/>
    <xf numFmtId="0" fontId="1" fillId="0" borderId="7" xfId="0" applyFont="1" applyBorder="1"/>
    <xf numFmtId="0" fontId="1" fillId="0" borderId="21" xfId="0" applyFont="1" applyBorder="1"/>
    <xf numFmtId="0" fontId="4" fillId="0" borderId="4" xfId="0" applyFont="1" applyBorder="1"/>
    <xf numFmtId="0" fontId="4" fillId="0" borderId="27" xfId="0" applyFont="1" applyBorder="1"/>
    <xf numFmtId="166" fontId="3" fillId="0" borderId="7" xfId="0" applyNumberFormat="1" applyFont="1" applyBorder="1"/>
    <xf numFmtId="0" fontId="1" fillId="0" borderId="8" xfId="0" applyFont="1" applyBorder="1" applyAlignment="1">
      <alignment horizontal="centerContinuous" vertical="center"/>
    </xf>
    <xf numFmtId="0" fontId="1" fillId="0" borderId="7" xfId="0" applyFont="1" applyBorder="1" applyAlignment="1">
      <alignment horizontal="centerContinuous" vertical="center"/>
    </xf>
    <xf numFmtId="0" fontId="1" fillId="0" borderId="5" xfId="0" applyFont="1" applyBorder="1" applyAlignment="1">
      <alignment horizontal="centerContinuous" vertical="center"/>
    </xf>
    <xf numFmtId="0" fontId="4" fillId="0" borderId="5" xfId="0" applyFont="1" applyBorder="1" applyAlignment="1">
      <alignment horizontal="centerContinuous" vertical="center"/>
    </xf>
    <xf numFmtId="0" fontId="1" fillId="0" borderId="6" xfId="0" applyFont="1" applyBorder="1" applyAlignment="1">
      <alignment horizontal="centerContinuous" vertical="center"/>
    </xf>
    <xf numFmtId="0" fontId="1" fillId="0" borderId="0" xfId="0" applyFont="1" applyBorder="1" applyAlignment="1">
      <alignment horizontal="centerContinuous" vertical="center"/>
    </xf>
    <xf numFmtId="0" fontId="4" fillId="0" borderId="0" xfId="0" applyFont="1" applyBorder="1" applyAlignment="1">
      <alignment horizontal="centerContinuous" vertical="center"/>
    </xf>
    <xf numFmtId="0" fontId="1" fillId="0" borderId="9" xfId="0" applyFont="1" applyBorder="1" applyAlignment="1">
      <alignment horizontal="centerContinuous" vertical="center"/>
    </xf>
    <xf numFmtId="0" fontId="4" fillId="0" borderId="9" xfId="0" applyFont="1" applyBorder="1" applyAlignment="1">
      <alignment horizontal="centerContinuous" vertical="center"/>
    </xf>
    <xf numFmtId="0" fontId="1" fillId="0" borderId="10" xfId="0" applyFont="1" applyBorder="1" applyAlignment="1">
      <alignment horizontal="centerContinuous" vertical="center"/>
    </xf>
    <xf numFmtId="0" fontId="1" fillId="2" borderId="11" xfId="0" applyFont="1" applyFill="1" applyBorder="1" applyAlignment="1">
      <alignment horizontal="left" vertical="top" wrapText="1"/>
    </xf>
    <xf numFmtId="0" fontId="6" fillId="0" borderId="4" xfId="0" applyFont="1" applyBorder="1" applyAlignment="1">
      <alignment horizontal="centerContinuous" vertical="center"/>
    </xf>
    <xf numFmtId="0" fontId="6" fillId="0" borderId="7" xfId="0" applyFont="1" applyBorder="1" applyAlignment="1">
      <alignment horizontal="centerContinuous" vertical="center"/>
    </xf>
    <xf numFmtId="0" fontId="6" fillId="0" borderId="21" xfId="0" applyFont="1" applyBorder="1" applyAlignment="1">
      <alignment horizontal="centerContinuous" vertical="center"/>
    </xf>
    <xf numFmtId="49" fontId="3" fillId="0" borderId="0" xfId="0" applyNumberFormat="1" applyFont="1" applyAlignment="1">
      <alignment horizontal="left" vertical="top" wrapText="1"/>
    </xf>
    <xf numFmtId="0" fontId="4" fillId="0" borderId="4" xfId="0" applyFont="1" applyBorder="1" applyAlignment="1">
      <alignment horizontal="left" vertical="top"/>
    </xf>
    <xf numFmtId="0" fontId="4" fillId="0" borderId="6" xfId="0" applyFont="1" applyBorder="1" applyAlignment="1">
      <alignment horizontal="left" vertical="top"/>
    </xf>
    <xf numFmtId="0" fontId="4" fillId="0" borderId="7" xfId="0" applyFont="1" applyBorder="1" applyAlignment="1">
      <alignment horizontal="left" vertical="top"/>
    </xf>
    <xf numFmtId="0" fontId="4" fillId="0" borderId="8" xfId="0" applyFont="1" applyBorder="1" applyAlignment="1">
      <alignment horizontal="left" vertical="top"/>
    </xf>
    <xf numFmtId="0" fontId="4" fillId="0" borderId="21" xfId="0" applyFont="1" applyBorder="1" applyAlignment="1">
      <alignment horizontal="left" vertical="top"/>
    </xf>
    <xf numFmtId="0" fontId="4" fillId="0" borderId="10" xfId="0" applyFont="1" applyBorder="1" applyAlignment="1">
      <alignment horizontal="left" vertical="top"/>
    </xf>
    <xf numFmtId="0" fontId="4" fillId="0" borderId="4" xfId="0" applyFont="1" applyBorder="1" applyAlignment="1">
      <alignment vertical="top"/>
    </xf>
    <xf numFmtId="0" fontId="4" fillId="0" borderId="7" xfId="0" applyFont="1" applyBorder="1" applyAlignment="1">
      <alignment vertical="top"/>
    </xf>
    <xf numFmtId="0" fontId="4" fillId="0" borderId="21" xfId="0" applyFont="1" applyBorder="1" applyAlignment="1">
      <alignment vertical="top"/>
    </xf>
    <xf numFmtId="0" fontId="8" fillId="0" borderId="0" xfId="0" applyFont="1" applyAlignment="1">
      <alignment horizontal="right"/>
    </xf>
    <xf numFmtId="0" fontId="4" fillId="0" borderId="4" xfId="0" applyFont="1" applyBorder="1" applyAlignment="1">
      <alignment horizontal="left" vertical="top" wrapText="1"/>
    </xf>
    <xf numFmtId="0" fontId="4" fillId="0" borderId="27" xfId="0" applyFont="1" applyBorder="1" applyAlignment="1">
      <alignment horizontal="left" vertical="top"/>
    </xf>
    <xf numFmtId="166" fontId="3" fillId="0" borderId="7" xfId="0" applyNumberFormat="1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Continuous" vertical="center"/>
    </xf>
    <xf numFmtId="0" fontId="3" fillId="0" borderId="27" xfId="0" applyFont="1" applyBorder="1"/>
    <xf numFmtId="0" fontId="4" fillId="0" borderId="30" xfId="0" applyFont="1" applyBorder="1" applyAlignment="1">
      <alignment horizontal="centerContinuous" vertical="center"/>
    </xf>
    <xf numFmtId="0" fontId="1" fillId="0" borderId="30" xfId="0" applyFont="1" applyBorder="1" applyAlignment="1">
      <alignment horizontal="centerContinuous" vertical="center"/>
    </xf>
    <xf numFmtId="0" fontId="3" fillId="0" borderId="30" xfId="0" applyFont="1" applyBorder="1"/>
    <xf numFmtId="0" fontId="3" fillId="0" borderId="28" xfId="0" applyFont="1" applyBorder="1"/>
    <xf numFmtId="0" fontId="4" fillId="0" borderId="30" xfId="0" applyFont="1" applyBorder="1"/>
    <xf numFmtId="0" fontId="1" fillId="0" borderId="7" xfId="0" applyFont="1" applyBorder="1" applyAlignment="1">
      <alignment horizontal="center" vertical="center"/>
    </xf>
    <xf numFmtId="0" fontId="4" fillId="6" borderId="22" xfId="0" applyFont="1" applyFill="1" applyBorder="1" applyAlignment="1">
      <alignment horizontal="centerContinuous" vertical="center"/>
    </xf>
    <xf numFmtId="0" fontId="0" fillId="6" borderId="31" xfId="0" applyFill="1" applyBorder="1" applyAlignment="1">
      <alignment horizontal="centerContinuous" vertical="center"/>
    </xf>
    <xf numFmtId="0" fontId="0" fillId="6" borderId="32" xfId="0" applyFill="1" applyBorder="1" applyAlignment="1">
      <alignment horizontal="centerContinuous" vertical="center"/>
    </xf>
    <xf numFmtId="0" fontId="1" fillId="0" borderId="0" xfId="2" applyFont="1" applyAlignment="1">
      <alignment horizontal="centerContinuous" vertical="top" wrapText="1"/>
    </xf>
    <xf numFmtId="0" fontId="13" fillId="0" borderId="0" xfId="2"/>
    <xf numFmtId="0" fontId="7" fillId="4" borderId="14" xfId="2" applyFont="1" applyFill="1" applyBorder="1" applyAlignment="1">
      <alignment horizontal="left" vertical="top"/>
    </xf>
    <xf numFmtId="0" fontId="13" fillId="4" borderId="16" xfId="2" applyFill="1" applyBorder="1" applyAlignment="1">
      <alignment vertical="top" wrapText="1"/>
    </xf>
    <xf numFmtId="0" fontId="1" fillId="3" borderId="14" xfId="2" applyFont="1" applyFill="1" applyBorder="1" applyAlignment="1">
      <alignment horizontal="center" vertical="top" wrapText="1"/>
    </xf>
    <xf numFmtId="0" fontId="1" fillId="3" borderId="16" xfId="2" applyFont="1" applyFill="1" applyBorder="1" applyAlignment="1">
      <alignment horizontal="center" vertical="top" wrapText="1"/>
    </xf>
    <xf numFmtId="0" fontId="13" fillId="2" borderId="11" xfId="2" applyFill="1" applyBorder="1" applyAlignment="1">
      <alignment vertical="top" wrapText="1"/>
    </xf>
    <xf numFmtId="0" fontId="2" fillId="2" borderId="11" xfId="2" applyFont="1" applyFill="1" applyBorder="1" applyAlignment="1">
      <alignment vertical="top" wrapText="1"/>
    </xf>
    <xf numFmtId="0" fontId="1" fillId="5" borderId="14" xfId="2" applyFont="1" applyFill="1" applyBorder="1" applyAlignment="1">
      <alignment vertical="top" wrapText="1"/>
    </xf>
    <xf numFmtId="0" fontId="13" fillId="5" borderId="16" xfId="2" applyFill="1" applyBorder="1" applyAlignment="1">
      <alignment vertical="top" wrapText="1"/>
    </xf>
    <xf numFmtId="0" fontId="2" fillId="2" borderId="17" xfId="2" applyFont="1" applyFill="1" applyBorder="1" applyAlignment="1">
      <alignment wrapText="1"/>
    </xf>
    <xf numFmtId="0" fontId="2" fillId="2" borderId="11" xfId="2" applyFont="1" applyFill="1" applyBorder="1" applyAlignment="1">
      <alignment wrapText="1"/>
    </xf>
    <xf numFmtId="0" fontId="13" fillId="0" borderId="0" xfId="2" applyAlignment="1">
      <alignment vertical="top" wrapText="1"/>
    </xf>
    <xf numFmtId="0" fontId="2" fillId="2" borderId="11" xfId="0" applyFont="1" applyFill="1" applyBorder="1" applyAlignment="1">
      <alignment horizontal="left" vertical="top"/>
    </xf>
    <xf numFmtId="0" fontId="0" fillId="2" borderId="11" xfId="0" applyFill="1" applyBorder="1" applyAlignment="1">
      <alignment horizontal="left" vertical="top"/>
    </xf>
    <xf numFmtId="0" fontId="12" fillId="0" borderId="0" xfId="0" applyFont="1" applyAlignment="1">
      <alignment horizontal="right"/>
    </xf>
    <xf numFmtId="0" fontId="2" fillId="2" borderId="14" xfId="2" applyFont="1" applyFill="1" applyBorder="1" applyAlignment="1">
      <alignment vertical="top"/>
    </xf>
    <xf numFmtId="0" fontId="13" fillId="2" borderId="11" xfId="2" applyFill="1" applyBorder="1" applyAlignment="1">
      <alignment vertical="top"/>
    </xf>
    <xf numFmtId="0" fontId="1" fillId="2" borderId="11" xfId="2" applyFont="1" applyFill="1" applyBorder="1" applyAlignment="1">
      <alignment vertical="top"/>
    </xf>
    <xf numFmtId="0" fontId="13" fillId="2" borderId="14" xfId="2" applyFill="1" applyBorder="1" applyAlignment="1">
      <alignment vertical="top"/>
    </xf>
    <xf numFmtId="0" fontId="2" fillId="2" borderId="11" xfId="2" applyFont="1" applyFill="1" applyBorder="1" applyAlignment="1">
      <alignment vertical="top"/>
    </xf>
    <xf numFmtId="0" fontId="1" fillId="2" borderId="11" xfId="2" applyFont="1" applyFill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66" fontId="5" fillId="2" borderId="11" xfId="0" applyNumberFormat="1" applyFont="1" applyFill="1" applyBorder="1" applyAlignment="1">
      <alignment vertical="top" wrapText="1"/>
    </xf>
    <xf numFmtId="166" fontId="5" fillId="2" borderId="18" xfId="0" applyNumberFormat="1" applyFont="1" applyFill="1" applyBorder="1" applyAlignment="1">
      <alignment vertical="top" wrapText="1"/>
    </xf>
    <xf numFmtId="0" fontId="4" fillId="0" borderId="8" xfId="0" applyFont="1" applyBorder="1" applyAlignment="1">
      <alignment horizontal="centerContinuous" vertical="center"/>
    </xf>
    <xf numFmtId="0" fontId="4" fillId="0" borderId="7" xfId="0" applyFont="1" applyBorder="1" applyAlignment="1">
      <alignment horizontal="centerContinuous" vertical="center"/>
    </xf>
    <xf numFmtId="0" fontId="0" fillId="0" borderId="0" xfId="0" applyBorder="1" applyAlignment="1">
      <alignment horizontal="centerContinuous" vertical="center"/>
    </xf>
    <xf numFmtId="0" fontId="0" fillId="0" borderId="8" xfId="0" applyBorder="1" applyAlignment="1">
      <alignment horizontal="centerContinuous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6" borderId="0" xfId="0" applyFont="1" applyFill="1" applyAlignment="1">
      <alignment horizontal="justify" vertical="top" wrapText="1"/>
    </xf>
    <xf numFmtId="0" fontId="4" fillId="0" borderId="29" xfId="0" applyFont="1" applyFill="1" applyBorder="1" applyAlignment="1">
      <alignment horizontal="center" vertical="center"/>
    </xf>
    <xf numFmtId="0" fontId="14" fillId="6" borderId="0" xfId="0" applyFont="1" applyFill="1" applyAlignment="1">
      <alignment horizontal="justify" vertical="top" wrapText="1"/>
    </xf>
    <xf numFmtId="0" fontId="14" fillId="0" borderId="0" xfId="0" applyFont="1" applyAlignment="1">
      <alignment horizontal="justify" vertical="top" wrapText="1"/>
    </xf>
    <xf numFmtId="0" fontId="14" fillId="0" borderId="0" xfId="0" applyFont="1" applyAlignment="1">
      <alignment horizontal="justify" vertical="top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left" vertical="top"/>
    </xf>
    <xf numFmtId="0" fontId="4" fillId="0" borderId="6" xfId="0" applyFont="1" applyBorder="1" applyAlignment="1">
      <alignment horizontal="left" vertical="top"/>
    </xf>
    <xf numFmtId="0" fontId="4" fillId="0" borderId="7" xfId="0" applyFont="1" applyBorder="1" applyAlignment="1">
      <alignment horizontal="left" vertical="top"/>
    </xf>
    <xf numFmtId="0" fontId="4" fillId="0" borderId="8" xfId="0" applyFont="1" applyBorder="1" applyAlignment="1">
      <alignment horizontal="left" vertical="top"/>
    </xf>
    <xf numFmtId="0" fontId="4" fillId="0" borderId="21" xfId="0" applyFont="1" applyBorder="1" applyAlignment="1">
      <alignment horizontal="left" vertical="top"/>
    </xf>
    <xf numFmtId="0" fontId="4" fillId="0" borderId="10" xfId="0" applyFont="1" applyBorder="1" applyAlignment="1">
      <alignment horizontal="left" vertical="top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21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14" fillId="0" borderId="0" xfId="0" applyFont="1" applyAlignment="1">
      <alignment horizontal="justify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21" xfId="0" applyFont="1" applyBorder="1" applyAlignment="1">
      <alignment horizontal="justify" vertical="top" wrapText="1"/>
    </xf>
    <xf numFmtId="0" fontId="3" fillId="0" borderId="10" xfId="0" applyFont="1" applyBorder="1" applyAlignment="1">
      <alignment horizontal="justify" vertical="top" wrapText="1"/>
    </xf>
    <xf numFmtId="0" fontId="4" fillId="0" borderId="21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</cellXfs>
  <cellStyles count="3">
    <cellStyle name="Hipervínculo" xfId="1" builtinId="8"/>
    <cellStyle name="Normal" xfId="0" builtinId="0"/>
    <cellStyle name="Normal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95250</xdr:colOff>
      <xdr:row>15</xdr:row>
      <xdr:rowOff>38100</xdr:rowOff>
    </xdr:from>
    <xdr:to>
      <xdr:col>9</xdr:col>
      <xdr:colOff>20380</xdr:colOff>
      <xdr:row>15</xdr:row>
      <xdr:rowOff>1000125</xdr:rowOff>
    </xdr:to>
    <xdr:pic>
      <xdr:nvPicPr>
        <xdr:cNvPr id="2" name="ImagenConcepto" descr="CNA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162800" y="2609850"/>
          <a:ext cx="1163380" cy="9620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70"/>
  <sheetViews>
    <sheetView showGridLines="0" showZeros="0" tabSelected="1" workbookViewId="0"/>
  </sheetViews>
  <sheetFormatPr baseColWidth="10" defaultColWidth="9.140625" defaultRowHeight="12.75"/>
  <cols>
    <col min="1" max="1" width="30.7109375" customWidth="1"/>
    <col min="2" max="2" width="75" bestFit="1" customWidth="1"/>
    <col min="3" max="3" width="50.7109375" customWidth="1"/>
  </cols>
  <sheetData>
    <row r="1" spans="1:3">
      <c r="B1" s="159" t="s">
        <v>220</v>
      </c>
      <c r="C1" s="89" t="s">
        <v>265</v>
      </c>
    </row>
    <row r="2" spans="1:3" ht="12.75" customHeight="1">
      <c r="A2" s="9" t="s">
        <v>0</v>
      </c>
      <c r="B2" s="9"/>
      <c r="C2" s="23"/>
    </row>
    <row r="3" spans="1:3" ht="12.75" customHeight="1">
      <c r="A3" s="24"/>
      <c r="B3" s="24"/>
      <c r="C3" s="24"/>
    </row>
    <row r="4" spans="1:3" ht="12.75" customHeight="1">
      <c r="A4" s="28" t="s">
        <v>55</v>
      </c>
      <c r="B4" s="29" t="s">
        <v>2</v>
      </c>
      <c r="C4" s="30" t="s">
        <v>56</v>
      </c>
    </row>
    <row r="5" spans="1:3" ht="12.75" customHeight="1">
      <c r="A5" s="31" t="s">
        <v>3</v>
      </c>
      <c r="B5" s="32"/>
      <c r="C5" s="33"/>
    </row>
    <row r="6" spans="1:3" ht="12.75" customHeight="1">
      <c r="A6" s="34" t="s">
        <v>57</v>
      </c>
      <c r="B6" s="35" t="s">
        <v>4</v>
      </c>
      <c r="C6" s="36" t="s">
        <v>58</v>
      </c>
    </row>
    <row r="7" spans="1:3" ht="12.75" customHeight="1">
      <c r="A7" s="37" t="s">
        <v>59</v>
      </c>
      <c r="B7" s="25" t="s">
        <v>5</v>
      </c>
      <c r="C7" s="38" t="s">
        <v>60</v>
      </c>
    </row>
    <row r="8" spans="1:3" ht="12.75" customHeight="1">
      <c r="A8" s="37" t="s">
        <v>61</v>
      </c>
      <c r="B8" s="25" t="s">
        <v>6</v>
      </c>
      <c r="C8" s="38" t="s">
        <v>62</v>
      </c>
    </row>
    <row r="9" spans="1:3" ht="12.75" customHeight="1">
      <c r="A9" s="37" t="s">
        <v>63</v>
      </c>
      <c r="B9" s="25" t="s">
        <v>7</v>
      </c>
      <c r="C9" s="38" t="s">
        <v>64</v>
      </c>
    </row>
    <row r="10" spans="1:3" ht="12.75" customHeight="1">
      <c r="A10" s="25" t="s">
        <v>65</v>
      </c>
      <c r="B10" s="37" t="s">
        <v>66</v>
      </c>
      <c r="C10" s="38" t="s">
        <v>67</v>
      </c>
    </row>
    <row r="11" spans="1:3" ht="12.75" customHeight="1">
      <c r="A11" s="25" t="s">
        <v>68</v>
      </c>
      <c r="B11" s="25" t="s">
        <v>8</v>
      </c>
      <c r="C11" s="38" t="s">
        <v>69</v>
      </c>
    </row>
    <row r="12" spans="1:3" ht="12.75" customHeight="1">
      <c r="A12" s="25" t="s">
        <v>70</v>
      </c>
      <c r="B12" s="25" t="s">
        <v>9</v>
      </c>
      <c r="C12" s="38" t="s">
        <v>71</v>
      </c>
    </row>
    <row r="13" spans="1:3" ht="12.75" customHeight="1">
      <c r="A13" s="25" t="s">
        <v>72</v>
      </c>
      <c r="B13" s="25" t="s">
        <v>10</v>
      </c>
      <c r="C13" s="39" t="s">
        <v>73</v>
      </c>
    </row>
    <row r="14" spans="1:3" ht="12.75" customHeight="1">
      <c r="A14" s="37" t="s">
        <v>74</v>
      </c>
      <c r="B14" s="25" t="s">
        <v>11</v>
      </c>
      <c r="C14" s="40">
        <v>1234567</v>
      </c>
    </row>
    <row r="15" spans="1:3" ht="12.75" customHeight="1">
      <c r="A15" s="37" t="s">
        <v>75</v>
      </c>
      <c r="B15" s="25" t="s">
        <v>12</v>
      </c>
      <c r="C15" s="40">
        <v>12345678</v>
      </c>
    </row>
    <row r="16" spans="1:3" ht="12.75" customHeight="1">
      <c r="A16" s="37" t="s">
        <v>76</v>
      </c>
      <c r="B16" s="25" t="s">
        <v>13</v>
      </c>
      <c r="C16" s="40">
        <v>123456789</v>
      </c>
    </row>
    <row r="17" spans="1:3" ht="12.75" customHeight="1">
      <c r="A17" s="37" t="s">
        <v>77</v>
      </c>
      <c r="B17" s="25" t="s">
        <v>14</v>
      </c>
      <c r="C17" s="38" t="s">
        <v>111</v>
      </c>
    </row>
    <row r="18" spans="1:3" ht="12.75" customHeight="1">
      <c r="A18" s="37" t="s">
        <v>78</v>
      </c>
      <c r="B18" s="25" t="s">
        <v>15</v>
      </c>
      <c r="C18" s="38" t="s">
        <v>110</v>
      </c>
    </row>
    <row r="19" spans="1:3" ht="12.75" customHeight="1">
      <c r="A19" s="31" t="s">
        <v>79</v>
      </c>
      <c r="B19" s="41"/>
      <c r="C19" s="33"/>
    </row>
    <row r="20" spans="1:3">
      <c r="A20" s="37" t="s">
        <v>80</v>
      </c>
      <c r="B20" s="37" t="s">
        <v>81</v>
      </c>
      <c r="C20" s="115" t="s">
        <v>230</v>
      </c>
    </row>
    <row r="21" spans="1:3" ht="12.75" customHeight="1">
      <c r="A21" s="25" t="s">
        <v>82</v>
      </c>
      <c r="B21" s="25" t="s">
        <v>83</v>
      </c>
      <c r="C21" s="38" t="s">
        <v>84</v>
      </c>
    </row>
    <row r="22" spans="1:3" ht="12.75" customHeight="1">
      <c r="A22" s="25" t="s">
        <v>85</v>
      </c>
      <c r="B22" s="25" t="s">
        <v>86</v>
      </c>
      <c r="C22" s="38" t="s">
        <v>87</v>
      </c>
    </row>
    <row r="23" spans="1:3" ht="12.75" customHeight="1">
      <c r="A23" s="25" t="s">
        <v>142</v>
      </c>
      <c r="B23" s="25" t="s">
        <v>162</v>
      </c>
      <c r="C23" s="38" t="s">
        <v>162</v>
      </c>
    </row>
    <row r="24" spans="1:3" ht="12.75" customHeight="1">
      <c r="A24" s="25" t="s">
        <v>144</v>
      </c>
      <c r="B24" s="25" t="s">
        <v>156</v>
      </c>
      <c r="C24" s="38" t="s">
        <v>156</v>
      </c>
    </row>
    <row r="25" spans="1:3" ht="12.75" customHeight="1">
      <c r="A25" s="25" t="s">
        <v>143</v>
      </c>
      <c r="B25" s="25" t="s">
        <v>157</v>
      </c>
      <c r="C25" s="38" t="s">
        <v>157</v>
      </c>
    </row>
    <row r="26" spans="1:3" ht="12.75" customHeight="1">
      <c r="A26" s="25" t="s">
        <v>145</v>
      </c>
      <c r="B26" s="25" t="s">
        <v>158</v>
      </c>
      <c r="C26" s="38" t="s">
        <v>158</v>
      </c>
    </row>
    <row r="27" spans="1:3" ht="12.75" customHeight="1">
      <c r="A27" s="25" t="s">
        <v>146</v>
      </c>
      <c r="B27" s="25" t="s">
        <v>159</v>
      </c>
      <c r="C27" s="38" t="s">
        <v>159</v>
      </c>
    </row>
    <row r="28" spans="1:3" ht="12.75" customHeight="1">
      <c r="A28" s="25" t="s">
        <v>147</v>
      </c>
      <c r="B28" s="25" t="s">
        <v>160</v>
      </c>
      <c r="C28" s="38" t="s">
        <v>160</v>
      </c>
    </row>
    <row r="29" spans="1:3" ht="12.75" customHeight="1">
      <c r="A29" s="25" t="s">
        <v>163</v>
      </c>
      <c r="B29" s="25" t="s">
        <v>161</v>
      </c>
      <c r="C29" s="38" t="s">
        <v>161</v>
      </c>
    </row>
    <row r="30" spans="1:3" ht="12.75" customHeight="1">
      <c r="A30" s="160" t="s">
        <v>244</v>
      </c>
      <c r="B30" s="161" t="s">
        <v>245</v>
      </c>
      <c r="C30" s="162" t="s">
        <v>245</v>
      </c>
    </row>
    <row r="31" spans="1:3" ht="12.75" customHeight="1">
      <c r="A31" s="163" t="s">
        <v>246</v>
      </c>
      <c r="B31" s="161" t="s">
        <v>247</v>
      </c>
      <c r="C31" s="162" t="s">
        <v>247</v>
      </c>
    </row>
    <row r="32" spans="1:3" ht="12.75" customHeight="1">
      <c r="A32" s="160" t="s">
        <v>248</v>
      </c>
      <c r="B32" s="161" t="s">
        <v>249</v>
      </c>
      <c r="C32" s="162" t="s">
        <v>249</v>
      </c>
    </row>
    <row r="33" spans="1:3" ht="12.75" customHeight="1">
      <c r="A33" s="31" t="s">
        <v>16</v>
      </c>
      <c r="B33" s="41"/>
      <c r="C33" s="33"/>
    </row>
    <row r="34" spans="1:3" ht="12.75" customHeight="1">
      <c r="A34" s="37" t="s">
        <v>88</v>
      </c>
      <c r="B34" s="25" t="s">
        <v>17</v>
      </c>
      <c r="C34" s="167">
        <v>40017</v>
      </c>
    </row>
    <row r="35" spans="1:3" ht="12.75" customHeight="1">
      <c r="A35" s="37" t="s">
        <v>89</v>
      </c>
      <c r="B35" s="25" t="s">
        <v>18</v>
      </c>
      <c r="C35" s="40" t="s">
        <v>90</v>
      </c>
    </row>
    <row r="36" spans="1:3" ht="12.75" customHeight="1">
      <c r="A36" s="37" t="s">
        <v>171</v>
      </c>
      <c r="B36" s="37" t="s">
        <v>91</v>
      </c>
      <c r="C36" s="38" t="s">
        <v>92</v>
      </c>
    </row>
    <row r="37" spans="1:3" ht="12.75" customHeight="1">
      <c r="A37" s="31" t="s">
        <v>19</v>
      </c>
      <c r="B37" s="41"/>
      <c r="C37" s="42"/>
    </row>
    <row r="38" spans="1:3" ht="12.75" customHeight="1">
      <c r="A38" s="157" t="s">
        <v>241</v>
      </c>
      <c r="B38" s="158" t="s">
        <v>242</v>
      </c>
      <c r="C38" s="115" t="s">
        <v>243</v>
      </c>
    </row>
    <row r="39" spans="1:3" ht="102">
      <c r="A39" s="37" t="s">
        <v>93</v>
      </c>
      <c r="B39" s="25" t="s">
        <v>20</v>
      </c>
      <c r="C39" s="86" t="s">
        <v>218</v>
      </c>
    </row>
    <row r="40" spans="1:3" ht="12.75" customHeight="1">
      <c r="A40" s="37" t="s">
        <v>148</v>
      </c>
      <c r="B40" s="25" t="s">
        <v>21</v>
      </c>
      <c r="C40" s="38" t="s">
        <v>94</v>
      </c>
    </row>
    <row r="41" spans="1:3" ht="12.75" customHeight="1">
      <c r="A41" s="37" t="s">
        <v>149</v>
      </c>
      <c r="B41" s="25" t="s">
        <v>154</v>
      </c>
      <c r="C41" s="38" t="s">
        <v>154</v>
      </c>
    </row>
    <row r="42" spans="1:3" ht="12.75" customHeight="1">
      <c r="A42" s="37" t="s">
        <v>95</v>
      </c>
      <c r="B42" s="25" t="s">
        <v>22</v>
      </c>
      <c r="C42" s="38" t="s">
        <v>64</v>
      </c>
    </row>
    <row r="43" spans="1:3" ht="12.75" customHeight="1">
      <c r="A43" s="37" t="s">
        <v>96</v>
      </c>
      <c r="B43" s="37" t="s">
        <v>97</v>
      </c>
      <c r="C43" s="38" t="s">
        <v>67</v>
      </c>
    </row>
    <row r="44" spans="1:3" ht="12.75" customHeight="1">
      <c r="A44" s="37" t="s">
        <v>150</v>
      </c>
      <c r="B44" s="37" t="s">
        <v>155</v>
      </c>
      <c r="C44" s="38" t="s">
        <v>155</v>
      </c>
    </row>
    <row r="45" spans="1:3" ht="12.75" customHeight="1">
      <c r="A45" s="37" t="s">
        <v>151</v>
      </c>
      <c r="B45" s="37" t="s">
        <v>164</v>
      </c>
      <c r="C45" s="38" t="s">
        <v>164</v>
      </c>
    </row>
    <row r="46" spans="1:3" ht="12.75" customHeight="1">
      <c r="A46" s="37" t="s">
        <v>152</v>
      </c>
      <c r="B46" s="37" t="s">
        <v>165</v>
      </c>
      <c r="C46" s="38" t="s">
        <v>165</v>
      </c>
    </row>
    <row r="47" spans="1:3" ht="12.75" customHeight="1">
      <c r="A47" s="37" t="s">
        <v>153</v>
      </c>
      <c r="B47" s="37" t="s">
        <v>166</v>
      </c>
      <c r="C47" s="38" t="s">
        <v>166</v>
      </c>
    </row>
    <row r="48" spans="1:3" ht="12.75" customHeight="1">
      <c r="A48" s="37" t="s">
        <v>177</v>
      </c>
      <c r="B48" s="37" t="s">
        <v>178</v>
      </c>
      <c r="C48" s="38" t="s">
        <v>179</v>
      </c>
    </row>
    <row r="49" spans="1:3" ht="12.75" customHeight="1">
      <c r="A49" s="164" t="s">
        <v>250</v>
      </c>
      <c r="B49" s="164" t="s">
        <v>251</v>
      </c>
      <c r="C49" s="165" t="s">
        <v>252</v>
      </c>
    </row>
    <row r="50" spans="1:3" ht="12.75" customHeight="1">
      <c r="A50" s="164" t="s">
        <v>253</v>
      </c>
      <c r="B50" s="164" t="s">
        <v>254</v>
      </c>
      <c r="C50" s="165" t="s">
        <v>255</v>
      </c>
    </row>
    <row r="51" spans="1:3" ht="12.75" customHeight="1">
      <c r="A51" s="164" t="s">
        <v>256</v>
      </c>
      <c r="B51" s="164" t="s">
        <v>257</v>
      </c>
      <c r="C51" s="165" t="s">
        <v>258</v>
      </c>
    </row>
    <row r="52" spans="1:3" ht="12.75" customHeight="1">
      <c r="A52" s="164" t="s">
        <v>259</v>
      </c>
      <c r="B52" s="164" t="s">
        <v>260</v>
      </c>
      <c r="C52" s="165">
        <v>52783850</v>
      </c>
    </row>
    <row r="53" spans="1:3" ht="12.75" customHeight="1">
      <c r="A53" s="164" t="s">
        <v>261</v>
      </c>
      <c r="B53" s="164" t="s">
        <v>262</v>
      </c>
      <c r="C53" s="39" t="s">
        <v>263</v>
      </c>
    </row>
    <row r="54" spans="1:3" ht="12.75" customHeight="1">
      <c r="A54" s="37" t="s">
        <v>98</v>
      </c>
      <c r="B54" s="25" t="s">
        <v>118</v>
      </c>
      <c r="C54" s="167">
        <v>40026</v>
      </c>
    </row>
    <row r="55" spans="1:3" ht="12.75" customHeight="1">
      <c r="A55" s="44" t="s">
        <v>99</v>
      </c>
      <c r="B55" s="45" t="s">
        <v>119</v>
      </c>
      <c r="C55" s="168">
        <v>40178</v>
      </c>
    </row>
    <row r="56" spans="1:3" ht="12.75" customHeight="1">
      <c r="A56" s="37" t="s">
        <v>180</v>
      </c>
      <c r="B56" s="25" t="s">
        <v>181</v>
      </c>
      <c r="C56" s="50">
        <v>100000</v>
      </c>
    </row>
    <row r="57" spans="1:3" ht="12.75" customHeight="1">
      <c r="A57" s="37" t="s">
        <v>184</v>
      </c>
      <c r="B57" s="25" t="s">
        <v>185</v>
      </c>
      <c r="C57" s="50">
        <v>7722</v>
      </c>
    </row>
    <row r="58" spans="1:3" ht="12.75" customHeight="1">
      <c r="A58" s="37" t="s">
        <v>183</v>
      </c>
      <c r="B58" s="25" t="s">
        <v>182</v>
      </c>
      <c r="C58" s="51">
        <v>0.15</v>
      </c>
    </row>
    <row r="59" spans="1:3" ht="12.75" customHeight="1">
      <c r="A59" s="31" t="s">
        <v>23</v>
      </c>
      <c r="B59" s="41"/>
      <c r="C59" s="33"/>
    </row>
    <row r="60" spans="1:3" ht="12.75" customHeight="1">
      <c r="A60" s="25" t="s">
        <v>173</v>
      </c>
      <c r="B60" s="25" t="s">
        <v>174</v>
      </c>
      <c r="C60" s="38">
        <v>153</v>
      </c>
    </row>
    <row r="61" spans="1:3" ht="12.75" customHeight="1">
      <c r="A61" s="25" t="s">
        <v>176</v>
      </c>
      <c r="B61" s="25" t="s">
        <v>175</v>
      </c>
      <c r="C61" s="38">
        <v>133</v>
      </c>
    </row>
    <row r="62" spans="1:3" ht="12.75" customHeight="1">
      <c r="A62" s="37" t="s">
        <v>167</v>
      </c>
      <c r="B62" s="37" t="s">
        <v>100</v>
      </c>
      <c r="C62" s="38">
        <v>2</v>
      </c>
    </row>
    <row r="63" spans="1:3" ht="12.75" customHeight="1">
      <c r="A63" s="37" t="s">
        <v>168</v>
      </c>
      <c r="B63" s="37" t="s">
        <v>120</v>
      </c>
      <c r="C63" s="38" t="s">
        <v>101</v>
      </c>
    </row>
    <row r="64" spans="1:3" ht="12.75" customHeight="1">
      <c r="A64" s="37" t="s">
        <v>169</v>
      </c>
      <c r="B64" s="37" t="s">
        <v>122</v>
      </c>
      <c r="C64" s="38" t="s">
        <v>102</v>
      </c>
    </row>
    <row r="65" spans="1:3" ht="12.75" customHeight="1">
      <c r="A65" s="37" t="s">
        <v>172</v>
      </c>
      <c r="B65" s="37" t="s">
        <v>121</v>
      </c>
      <c r="C65" s="38" t="s">
        <v>103</v>
      </c>
    </row>
    <row r="66" spans="1:3" ht="12.75" customHeight="1">
      <c r="A66" s="37" t="s">
        <v>170</v>
      </c>
      <c r="B66" s="37" t="s">
        <v>123</v>
      </c>
      <c r="C66" s="38" t="s">
        <v>104</v>
      </c>
    </row>
    <row r="67" spans="1:3" ht="12.75" customHeight="1">
      <c r="A67" s="46" t="s">
        <v>24</v>
      </c>
      <c r="B67" s="47"/>
      <c r="C67" s="48"/>
    </row>
    <row r="68" spans="1:3" ht="12.75" customHeight="1">
      <c r="A68" s="37" t="s">
        <v>105</v>
      </c>
      <c r="B68" s="25" t="s">
        <v>25</v>
      </c>
      <c r="C68" s="38" t="s">
        <v>106</v>
      </c>
    </row>
    <row r="69" spans="1:3" ht="12.75" customHeight="1">
      <c r="A69" s="37" t="s">
        <v>107</v>
      </c>
      <c r="B69" s="25" t="s">
        <v>26</v>
      </c>
      <c r="C69" s="167">
        <v>39995</v>
      </c>
    </row>
    <row r="70" spans="1:3" ht="12.75" customHeight="1">
      <c r="A70" s="49" t="s">
        <v>108</v>
      </c>
      <c r="B70" s="25" t="s">
        <v>27</v>
      </c>
      <c r="C70" s="43" t="s">
        <v>109</v>
      </c>
    </row>
  </sheetData>
  <hyperlinks>
    <hyperlink ref="C13" r:id="rId1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B36"/>
  <sheetViews>
    <sheetView showGridLines="0" showZeros="0" workbookViewId="0"/>
  </sheetViews>
  <sheetFormatPr baseColWidth="10" defaultColWidth="9.140625" defaultRowHeight="12.75"/>
  <cols>
    <col min="1" max="1" width="32.42578125" style="156" customWidth="1"/>
    <col min="2" max="2" width="77.28515625" style="156" customWidth="1"/>
    <col min="3" max="16384" width="9.140625" style="145"/>
  </cols>
  <sheetData>
    <row r="1" spans="1:2" ht="12.75" customHeight="1">
      <c r="A1" s="144" t="s">
        <v>28</v>
      </c>
      <c r="B1" s="144"/>
    </row>
    <row r="2" spans="1:2" ht="12.75" customHeight="1">
      <c r="A2" s="144"/>
      <c r="B2" s="144"/>
    </row>
    <row r="3" spans="1:2" ht="14.25" customHeight="1">
      <c r="A3" s="146" t="s">
        <v>219</v>
      </c>
      <c r="B3" s="147"/>
    </row>
    <row r="4" spans="1:2" ht="12.75" customHeight="1">
      <c r="A4" s="148" t="s">
        <v>1</v>
      </c>
      <c r="B4" s="149" t="s">
        <v>2</v>
      </c>
    </row>
    <row r="5" spans="1:2" ht="12.75" customHeight="1">
      <c r="A5" s="150" t="s">
        <v>112</v>
      </c>
      <c r="B5" s="150" t="s">
        <v>29</v>
      </c>
    </row>
    <row r="6" spans="1:2" ht="12.75" customHeight="1">
      <c r="A6" s="150" t="s">
        <v>115</v>
      </c>
      <c r="B6" s="150" t="s">
        <v>30</v>
      </c>
    </row>
    <row r="7" spans="1:2" ht="12.75" customHeight="1">
      <c r="A7" s="150" t="s">
        <v>113</v>
      </c>
      <c r="B7" s="150" t="s">
        <v>35</v>
      </c>
    </row>
    <row r="8" spans="1:2" ht="12.75" customHeight="1">
      <c r="A8" s="150" t="s">
        <v>193</v>
      </c>
      <c r="B8" s="150" t="s">
        <v>39</v>
      </c>
    </row>
    <row r="9" spans="1:2" ht="12.75" customHeight="1">
      <c r="A9" s="150" t="s">
        <v>135</v>
      </c>
      <c r="B9" s="150" t="s">
        <v>205</v>
      </c>
    </row>
    <row r="10" spans="1:2" ht="12.75" customHeight="1">
      <c r="A10" s="150" t="s">
        <v>136</v>
      </c>
      <c r="B10" s="150" t="s">
        <v>204</v>
      </c>
    </row>
    <row r="11" spans="1:2" ht="12.75" customHeight="1">
      <c r="A11" s="150" t="s">
        <v>191</v>
      </c>
      <c r="B11" s="151" t="s">
        <v>198</v>
      </c>
    </row>
    <row r="12" spans="1:2">
      <c r="A12" s="150" t="s">
        <v>126</v>
      </c>
      <c r="B12" s="150" t="s">
        <v>202</v>
      </c>
    </row>
    <row r="13" spans="1:2">
      <c r="A13" s="150" t="s">
        <v>31</v>
      </c>
      <c r="B13" s="150" t="s">
        <v>32</v>
      </c>
    </row>
    <row r="14" spans="1:2" ht="12.75" customHeight="1">
      <c r="A14" s="150" t="s">
        <v>190</v>
      </c>
      <c r="B14" s="150" t="s">
        <v>196</v>
      </c>
    </row>
    <row r="15" spans="1:2" ht="15" customHeight="1">
      <c r="A15" s="150" t="s">
        <v>194</v>
      </c>
      <c r="B15" s="150" t="s">
        <v>195</v>
      </c>
    </row>
    <row r="16" spans="1:2" ht="12.75" customHeight="1">
      <c r="A16" s="150" t="s">
        <v>192</v>
      </c>
      <c r="B16" s="151" t="s">
        <v>199</v>
      </c>
    </row>
    <row r="17" spans="1:2" ht="12.75" customHeight="1">
      <c r="A17" s="150" t="s">
        <v>134</v>
      </c>
      <c r="B17" s="150" t="s">
        <v>203</v>
      </c>
    </row>
    <row r="18" spans="1:2" ht="12.75" customHeight="1">
      <c r="A18" s="150" t="s">
        <v>125</v>
      </c>
      <c r="B18" s="150" t="s">
        <v>201</v>
      </c>
    </row>
    <row r="19" spans="1:2">
      <c r="A19" s="150" t="s">
        <v>189</v>
      </c>
      <c r="B19" s="151" t="s">
        <v>197</v>
      </c>
    </row>
    <row r="20" spans="1:2" ht="12.75" customHeight="1">
      <c r="A20" s="150" t="s">
        <v>124</v>
      </c>
      <c r="B20" s="151" t="s">
        <v>200</v>
      </c>
    </row>
    <row r="21" spans="1:2">
      <c r="A21" s="150" t="s">
        <v>114</v>
      </c>
      <c r="B21" s="150" t="s">
        <v>38</v>
      </c>
    </row>
    <row r="22" spans="1:2">
      <c r="A22" s="150" t="s">
        <v>33</v>
      </c>
      <c r="B22" s="150" t="s">
        <v>34</v>
      </c>
    </row>
    <row r="23" spans="1:2">
      <c r="A23" s="150" t="s">
        <v>36</v>
      </c>
      <c r="B23" s="150" t="s">
        <v>37</v>
      </c>
    </row>
    <row r="24" spans="1:2">
      <c r="A24" s="152" t="s">
        <v>186</v>
      </c>
      <c r="B24" s="153"/>
    </row>
    <row r="25" spans="1:2">
      <c r="A25" s="154" t="s">
        <v>137</v>
      </c>
      <c r="B25" s="154" t="s">
        <v>206</v>
      </c>
    </row>
    <row r="26" spans="1:2">
      <c r="A26" s="155" t="s">
        <v>139</v>
      </c>
      <c r="B26" s="155" t="s">
        <v>207</v>
      </c>
    </row>
    <row r="27" spans="1:2">
      <c r="A27" s="155" t="s">
        <v>138</v>
      </c>
      <c r="B27" s="155" t="s">
        <v>208</v>
      </c>
    </row>
    <row r="28" spans="1:2">
      <c r="A28" s="155" t="s">
        <v>129</v>
      </c>
      <c r="B28" s="155" t="s">
        <v>212</v>
      </c>
    </row>
    <row r="29" spans="1:2">
      <c r="A29" s="155" t="s">
        <v>131</v>
      </c>
      <c r="B29" s="155" t="s">
        <v>213</v>
      </c>
    </row>
    <row r="30" spans="1:2">
      <c r="A30" s="155" t="s">
        <v>133</v>
      </c>
      <c r="B30" s="155" t="s">
        <v>214</v>
      </c>
    </row>
    <row r="31" spans="1:2">
      <c r="A31" s="151" t="s">
        <v>127</v>
      </c>
      <c r="B31" s="150" t="s">
        <v>209</v>
      </c>
    </row>
    <row r="32" spans="1:2">
      <c r="A32" s="151" t="s">
        <v>130</v>
      </c>
      <c r="B32" s="150" t="s">
        <v>215</v>
      </c>
    </row>
    <row r="33" spans="1:2">
      <c r="A33" s="151" t="s">
        <v>128</v>
      </c>
      <c r="B33" s="150" t="s">
        <v>210</v>
      </c>
    </row>
    <row r="34" spans="1:2">
      <c r="A34" s="151" t="s">
        <v>132</v>
      </c>
      <c r="B34" s="150" t="s">
        <v>216</v>
      </c>
    </row>
    <row r="35" spans="1:2">
      <c r="A35" s="151" t="s">
        <v>187</v>
      </c>
      <c r="B35" s="150" t="s">
        <v>211</v>
      </c>
    </row>
    <row r="36" spans="1:2">
      <c r="A36" s="151" t="s">
        <v>188</v>
      </c>
      <c r="B36" s="150" t="s">
        <v>217</v>
      </c>
    </row>
  </sheetData>
  <printOptions horizontalCentered="1"/>
  <pageMargins left="0.43307086614173229" right="0.75" top="0.86614173228346458" bottom="1" header="0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2"/>
  <sheetViews>
    <sheetView showGridLines="0" showZeros="0" zoomScaleNormal="100" workbookViewId="0"/>
  </sheetViews>
  <sheetFormatPr baseColWidth="10" defaultColWidth="9.140625" defaultRowHeight="12.75" customHeight="1"/>
  <cols>
    <col min="1" max="2" width="9.7109375" customWidth="1"/>
    <col min="3" max="3" width="10.7109375" customWidth="1"/>
    <col min="4" max="4" width="23.7109375" customWidth="1"/>
    <col min="5" max="5" width="11.7109375" customWidth="1"/>
    <col min="6" max="6" width="6.7109375" customWidth="1"/>
    <col min="7" max="7" width="11.7109375" customWidth="1"/>
    <col min="8" max="8" width="23.7109375" customWidth="1"/>
    <col min="9" max="9" width="5.140625" customWidth="1"/>
    <col min="10" max="10" width="10.7109375" customWidth="1"/>
  </cols>
  <sheetData>
    <row r="1" spans="1:10" ht="12.75" customHeight="1" thickBot="1">
      <c r="A1" s="1" t="s">
        <v>40</v>
      </c>
      <c r="D1" s="1"/>
      <c r="E1" s="1"/>
      <c r="F1" s="1"/>
      <c r="G1" s="1"/>
      <c r="H1" s="1"/>
      <c r="I1" s="1"/>
    </row>
    <row r="2" spans="1:10" ht="12.75" customHeight="1" thickTop="1">
      <c r="A2" s="99" t="s">
        <v>229</v>
      </c>
      <c r="B2" s="92"/>
      <c r="C2" s="93"/>
      <c r="D2" s="93"/>
      <c r="E2" s="93"/>
      <c r="F2" s="94"/>
      <c r="G2" s="182" t="str">
        <f>"LICITACIÓN No. "&amp;numerodeconcurso</f>
        <v>LICITACIÓN No. 2009/0257-0001</v>
      </c>
      <c r="H2" s="183"/>
      <c r="I2" s="96"/>
      <c r="J2" s="98"/>
    </row>
    <row r="3" spans="1:10" ht="12.75" customHeight="1">
      <c r="A3" s="100" t="s">
        <v>230</v>
      </c>
      <c r="B3" s="16"/>
      <c r="C3" s="2"/>
      <c r="D3" s="2"/>
      <c r="E3" s="2"/>
      <c r="F3" s="18"/>
      <c r="G3" s="184"/>
      <c r="H3" s="185"/>
      <c r="I3" s="106" t="s">
        <v>236</v>
      </c>
      <c r="J3" s="105"/>
    </row>
    <row r="4" spans="1:10" ht="12.75" customHeight="1" thickBot="1">
      <c r="A4" s="100" t="s">
        <v>231</v>
      </c>
      <c r="B4" s="16"/>
      <c r="C4" s="2"/>
      <c r="D4" s="2"/>
      <c r="E4" s="2"/>
      <c r="F4" s="18"/>
      <c r="G4" s="186"/>
      <c r="H4" s="187"/>
      <c r="I4" s="106" t="s">
        <v>237</v>
      </c>
      <c r="J4" s="105"/>
    </row>
    <row r="5" spans="1:10" ht="12.75" customHeight="1" thickTop="1">
      <c r="A5" s="100" t="str">
        <f>area&amp;" "&amp;departamento</f>
        <v>Subdirección de planeación y presupuestos Licitaciones y concursos</v>
      </c>
      <c r="B5" s="16"/>
      <c r="C5" s="2"/>
      <c r="D5" s="2"/>
      <c r="E5" s="2"/>
      <c r="F5" s="18"/>
      <c r="G5" s="17"/>
      <c r="H5" s="18"/>
      <c r="I5" s="17"/>
      <c r="J5" s="21"/>
    </row>
    <row r="6" spans="1:10" ht="12.75" customHeight="1" thickBot="1">
      <c r="A6" s="101"/>
      <c r="B6" s="95"/>
      <c r="C6" s="19"/>
      <c r="D6" s="19"/>
      <c r="E6" s="19"/>
      <c r="F6" s="20"/>
      <c r="G6" s="97"/>
      <c r="H6" s="20"/>
      <c r="I6" s="97"/>
      <c r="J6" s="22"/>
    </row>
    <row r="7" spans="1:10" ht="12.75" customHeight="1" thickTop="1">
      <c r="A7" s="102" t="s">
        <v>232</v>
      </c>
      <c r="B7" s="93"/>
      <c r="C7" s="94"/>
      <c r="D7" s="103" t="s">
        <v>233</v>
      </c>
      <c r="E7" s="102" t="s">
        <v>234</v>
      </c>
      <c r="F7" s="94"/>
      <c r="G7" s="102" t="s">
        <v>235</v>
      </c>
      <c r="H7" s="94"/>
      <c r="I7" s="96"/>
      <c r="J7" s="94"/>
    </row>
    <row r="8" spans="1:10" ht="12.75" customHeight="1">
      <c r="A8" s="188" t="str">
        <f>razonsocial</f>
        <v>Neodata, S.A. de C.V.</v>
      </c>
      <c r="B8" s="189"/>
      <c r="C8" s="190"/>
      <c r="D8" s="194" t="str">
        <f>cargo&amp;" "&amp;responsable</f>
        <v>DIRECTOR GENERAL JORGE L. DÁVALOS MICELI</v>
      </c>
      <c r="E8" s="17"/>
      <c r="F8" s="18"/>
      <c r="G8" s="19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H8" s="197"/>
      <c r="I8" s="54" t="s">
        <v>238</v>
      </c>
      <c r="J8" s="18"/>
    </row>
    <row r="9" spans="1:10" ht="12.75" customHeight="1">
      <c r="A9" s="188"/>
      <c r="B9" s="189"/>
      <c r="C9" s="190"/>
      <c r="D9" s="194"/>
      <c r="E9" s="104">
        <f>fechadeconcurso</f>
        <v>40017</v>
      </c>
      <c r="F9" s="18"/>
      <c r="G9" s="196"/>
      <c r="H9" s="197"/>
      <c r="I9" s="54" t="s">
        <v>239</v>
      </c>
      <c r="J9" s="18"/>
    </row>
    <row r="10" spans="1:10" ht="12.75" customHeight="1" thickBot="1">
      <c r="A10" s="191"/>
      <c r="B10" s="192"/>
      <c r="C10" s="193"/>
      <c r="D10" s="195"/>
      <c r="E10" s="97"/>
      <c r="F10" s="20"/>
      <c r="G10" s="198"/>
      <c r="H10" s="199"/>
      <c r="I10" s="97"/>
      <c r="J10" s="20"/>
    </row>
    <row r="11" spans="1:10" ht="12.75" customHeight="1" thickTop="1">
      <c r="A11" s="116" t="s">
        <v>266</v>
      </c>
      <c r="B11" s="107"/>
      <c r="C11" s="108"/>
      <c r="D11" s="108"/>
      <c r="E11" s="108"/>
      <c r="F11" s="108"/>
      <c r="G11" s="108"/>
      <c r="H11" s="108"/>
      <c r="I11" s="108"/>
      <c r="J11" s="109"/>
    </row>
    <row r="12" spans="1:10" ht="12.75" customHeight="1">
      <c r="A12" s="117" t="s">
        <v>267</v>
      </c>
      <c r="B12" s="110"/>
      <c r="C12" s="111"/>
      <c r="D12" s="111"/>
      <c r="E12" s="111"/>
      <c r="F12" s="111"/>
      <c r="G12" s="111"/>
      <c r="H12" s="111"/>
      <c r="I12" s="111"/>
      <c r="J12" s="105"/>
    </row>
    <row r="13" spans="1:10" ht="12.75" customHeight="1" thickBot="1">
      <c r="A13" s="118" t="s">
        <v>268</v>
      </c>
      <c r="B13" s="112"/>
      <c r="C13" s="113"/>
      <c r="D13" s="113"/>
      <c r="E13" s="113"/>
      <c r="F13" s="113"/>
      <c r="G13" s="113"/>
      <c r="H13" s="113"/>
      <c r="I13" s="113"/>
      <c r="J13" s="114"/>
    </row>
    <row r="14" spans="1:10" ht="12.75" customHeight="1" thickTop="1" thickBot="1">
      <c r="A14" s="180" t="s">
        <v>221</v>
      </c>
      <c r="B14" s="180" t="s">
        <v>222</v>
      </c>
      <c r="C14" s="180" t="s">
        <v>223</v>
      </c>
      <c r="D14" s="180" t="s">
        <v>224</v>
      </c>
      <c r="E14" s="180" t="s">
        <v>225</v>
      </c>
      <c r="F14" s="180" t="s">
        <v>226</v>
      </c>
      <c r="G14" s="181" t="s">
        <v>240</v>
      </c>
      <c r="H14" s="181"/>
      <c r="I14" s="180" t="str">
        <f>"IMPORTE EN "&amp;primeramoneda</f>
        <v>IMPORTE EN PESOS</v>
      </c>
      <c r="J14" s="180"/>
    </row>
    <row r="15" spans="1:10" ht="12.75" customHeight="1" thickTop="1" thickBot="1">
      <c r="A15" s="180"/>
      <c r="B15" s="180"/>
      <c r="C15" s="180"/>
      <c r="D15" s="180"/>
      <c r="E15" s="180"/>
      <c r="F15" s="180"/>
      <c r="G15" s="91" t="s">
        <v>227</v>
      </c>
      <c r="H15" s="91" t="s">
        <v>228</v>
      </c>
      <c r="I15" s="180"/>
      <c r="J15" s="180"/>
    </row>
    <row r="16" spans="1:10" ht="12.75" customHeight="1" thickTop="1">
      <c r="A16" s="1" t="s">
        <v>48</v>
      </c>
      <c r="B16" s="1"/>
      <c r="C16" s="1"/>
      <c r="D16" s="1"/>
      <c r="E16" s="1"/>
      <c r="F16" s="1"/>
      <c r="G16" s="1"/>
      <c r="H16" s="1"/>
      <c r="I16" s="1"/>
      <c r="J16" s="1"/>
    </row>
    <row r="17" spans="1:10" ht="12.75" customHeight="1">
      <c r="A17" s="119" t="s">
        <v>112</v>
      </c>
      <c r="B17" s="119" t="s">
        <v>31</v>
      </c>
      <c r="C17" s="119" t="str">
        <f>B17</f>
        <v>{partida}</v>
      </c>
      <c r="D17" s="178" t="s">
        <v>113</v>
      </c>
      <c r="E17" s="5" t="s">
        <v>36</v>
      </c>
      <c r="F17" s="90" t="s">
        <v>33</v>
      </c>
      <c r="G17" s="53" t="s">
        <v>189</v>
      </c>
      <c r="H17" s="68" t="s">
        <v>192</v>
      </c>
      <c r="I17" s="69"/>
      <c r="J17" s="53" t="s">
        <v>191</v>
      </c>
    </row>
    <row r="18" spans="1:10" ht="12.75" customHeight="1">
      <c r="A18" s="1" t="s">
        <v>49</v>
      </c>
      <c r="D18" s="1"/>
      <c r="E18" s="1"/>
      <c r="G18" s="1"/>
      <c r="H18" s="2"/>
      <c r="I18" s="2"/>
      <c r="J18" s="16"/>
    </row>
    <row r="19" spans="1:10" ht="12.75" customHeight="1">
      <c r="C19" s="2"/>
      <c r="D19" s="2"/>
      <c r="E19" s="2"/>
      <c r="F19" s="2"/>
      <c r="G19" s="2"/>
      <c r="H19" s="55" t="s">
        <v>116</v>
      </c>
      <c r="I19" s="55"/>
      <c r="J19" s="80" t="s">
        <v>138</v>
      </c>
    </row>
    <row r="20" spans="1:10" ht="12.75" customHeight="1">
      <c r="C20" s="2"/>
      <c r="D20" s="67"/>
      <c r="E20" s="2"/>
      <c r="F20" s="2"/>
      <c r="G20" s="2"/>
      <c r="H20" s="55" t="s">
        <v>117</v>
      </c>
      <c r="I20" s="55"/>
      <c r="J20" s="80" t="s">
        <v>137</v>
      </c>
    </row>
    <row r="21" spans="1:10" ht="12.75" customHeight="1">
      <c r="C21" s="2"/>
      <c r="D21" s="2"/>
      <c r="E21" s="2"/>
      <c r="F21" s="2"/>
      <c r="G21" s="2"/>
      <c r="H21" s="55" t="s">
        <v>51</v>
      </c>
      <c r="I21" s="55"/>
      <c r="J21" s="80" t="s">
        <v>139</v>
      </c>
    </row>
    <row r="22" spans="1:10" ht="12.75" customHeight="1">
      <c r="J22" s="129" t="s">
        <v>52</v>
      </c>
    </row>
  </sheetData>
  <mergeCells count="12">
    <mergeCell ref="I14:J15"/>
    <mergeCell ref="G14:H14"/>
    <mergeCell ref="G2:H4"/>
    <mergeCell ref="A8:C10"/>
    <mergeCell ref="D8:D10"/>
    <mergeCell ref="G8:H10"/>
    <mergeCell ref="A14:A15"/>
    <mergeCell ref="B14:B15"/>
    <mergeCell ref="C14:C15"/>
    <mergeCell ref="D14:D15"/>
    <mergeCell ref="E14:E15"/>
    <mergeCell ref="F14:F15"/>
  </mergeCells>
  <pageMargins left="0.51181102362204722" right="0.23622047244094491" top="0.43307086614173229" bottom="0.43307086614173229" header="0.27559055118110237" footer="0.27559055118110237"/>
  <pageSetup orientation="landscape" horizontalDpi="300" verticalDpi="300" r:id="rId1"/>
  <headerFooter alignWithMargins="0">
    <oddHeader>&amp;R&amp;8Página &amp;P de &amp;N</oddHeader>
    <oddFooter xml:space="preserve">&amp;L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J22"/>
  <sheetViews>
    <sheetView showGridLines="0" showZeros="0" zoomScaleNormal="100" workbookViewId="0"/>
  </sheetViews>
  <sheetFormatPr baseColWidth="10" defaultColWidth="9.140625" defaultRowHeight="12.75" customHeight="1"/>
  <cols>
    <col min="1" max="2" width="9.7109375" customWidth="1"/>
    <col min="3" max="3" width="10.7109375" customWidth="1"/>
    <col min="4" max="4" width="23.7109375" customWidth="1"/>
    <col min="5" max="5" width="11.7109375" customWidth="1"/>
    <col min="6" max="6" width="6.7109375" customWidth="1"/>
    <col min="7" max="7" width="11.7109375" customWidth="1"/>
    <col min="8" max="8" width="23.7109375" customWidth="1"/>
    <col min="9" max="9" width="5.140625" customWidth="1"/>
    <col min="10" max="10" width="10.7109375" customWidth="1"/>
  </cols>
  <sheetData>
    <row r="1" spans="1:10" ht="12.75" customHeight="1" thickBot="1">
      <c r="A1" s="1" t="s">
        <v>40</v>
      </c>
      <c r="D1" s="1"/>
      <c r="E1" s="1"/>
      <c r="F1" s="1"/>
      <c r="G1" s="1"/>
      <c r="H1" s="1"/>
      <c r="I1" s="1"/>
    </row>
    <row r="2" spans="1:10" ht="12.75" customHeight="1" thickTop="1">
      <c r="A2" s="99" t="s">
        <v>229</v>
      </c>
      <c r="B2" s="92"/>
      <c r="C2" s="93"/>
      <c r="D2" s="93"/>
      <c r="E2" s="93"/>
      <c r="F2" s="94"/>
      <c r="G2" s="182" t="str">
        <f>"LICITACIÓN No. "&amp;numerodeconcurso</f>
        <v>LICITACIÓN No. 2009/0257-0001</v>
      </c>
      <c r="H2" s="183"/>
      <c r="I2" s="96"/>
      <c r="J2" s="98"/>
    </row>
    <row r="3" spans="1:10" ht="12.75" customHeight="1">
      <c r="A3" s="100" t="s">
        <v>230</v>
      </c>
      <c r="B3" s="16"/>
      <c r="C3" s="2"/>
      <c r="D3" s="2"/>
      <c r="E3" s="2"/>
      <c r="F3" s="18"/>
      <c r="G3" s="184"/>
      <c r="H3" s="185"/>
      <c r="I3" s="106" t="s">
        <v>236</v>
      </c>
      <c r="J3" s="105"/>
    </row>
    <row r="4" spans="1:10" ht="12.75" customHeight="1" thickBot="1">
      <c r="A4" s="100" t="s">
        <v>231</v>
      </c>
      <c r="B4" s="16"/>
      <c r="C4" s="2"/>
      <c r="D4" s="2"/>
      <c r="E4" s="2"/>
      <c r="F4" s="18"/>
      <c r="G4" s="186"/>
      <c r="H4" s="187"/>
      <c r="I4" s="106" t="s">
        <v>237</v>
      </c>
      <c r="J4" s="105"/>
    </row>
    <row r="5" spans="1:10" ht="12.75" customHeight="1" thickTop="1">
      <c r="A5" s="100" t="str">
        <f>area&amp;" "&amp;departamento</f>
        <v>Subdirección de planeación y presupuestos Licitaciones y concursos</v>
      </c>
      <c r="B5" s="16"/>
      <c r="C5" s="2"/>
      <c r="D5" s="2"/>
      <c r="E5" s="2"/>
      <c r="F5" s="18"/>
      <c r="G5" s="17"/>
      <c r="H5" s="18"/>
      <c r="I5" s="17"/>
      <c r="J5" s="21"/>
    </row>
    <row r="6" spans="1:10" ht="12.75" customHeight="1" thickBot="1">
      <c r="A6" s="101"/>
      <c r="B6" s="95"/>
      <c r="C6" s="19"/>
      <c r="D6" s="19"/>
      <c r="E6" s="19"/>
      <c r="F6" s="20"/>
      <c r="G6" s="97"/>
      <c r="H6" s="20"/>
      <c r="I6" s="97"/>
      <c r="J6" s="22"/>
    </row>
    <row r="7" spans="1:10" ht="12.75" customHeight="1" thickTop="1">
      <c r="A7" s="102" t="s">
        <v>232</v>
      </c>
      <c r="B7" s="93"/>
      <c r="C7" s="94"/>
      <c r="D7" s="103" t="s">
        <v>233</v>
      </c>
      <c r="E7" s="102" t="s">
        <v>234</v>
      </c>
      <c r="F7" s="94"/>
      <c r="G7" s="102" t="s">
        <v>235</v>
      </c>
      <c r="H7" s="94"/>
      <c r="I7" s="96"/>
      <c r="J7" s="94"/>
    </row>
    <row r="8" spans="1:10" ht="12.75" customHeight="1">
      <c r="A8" s="188" t="str">
        <f>razonsocial</f>
        <v>Neodata, S.A. de C.V.</v>
      </c>
      <c r="B8" s="189"/>
      <c r="C8" s="190"/>
      <c r="D8" s="194" t="str">
        <f>cargo&amp;" "&amp;responsable</f>
        <v>DIRECTOR GENERAL JORGE L. DÁVALOS MICELI</v>
      </c>
      <c r="E8" s="17"/>
      <c r="F8" s="18"/>
      <c r="G8" s="19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H8" s="197"/>
      <c r="I8" s="54" t="s">
        <v>238</v>
      </c>
      <c r="J8" s="18"/>
    </row>
    <row r="9" spans="1:10" ht="12.75" customHeight="1">
      <c r="A9" s="188"/>
      <c r="B9" s="189"/>
      <c r="C9" s="190"/>
      <c r="D9" s="194"/>
      <c r="E9" s="104">
        <f>fechadeconcurso</f>
        <v>40017</v>
      </c>
      <c r="F9" s="18"/>
      <c r="G9" s="196"/>
      <c r="H9" s="197"/>
      <c r="I9" s="54" t="s">
        <v>239</v>
      </c>
      <c r="J9" s="18"/>
    </row>
    <row r="10" spans="1:10" ht="12.75" customHeight="1" thickBot="1">
      <c r="A10" s="191"/>
      <c r="B10" s="192"/>
      <c r="C10" s="193"/>
      <c r="D10" s="195"/>
      <c r="E10" s="97"/>
      <c r="F10" s="20"/>
      <c r="G10" s="198"/>
      <c r="H10" s="199"/>
      <c r="I10" s="97"/>
      <c r="J10" s="20"/>
    </row>
    <row r="11" spans="1:10" ht="12.75" customHeight="1" thickTop="1">
      <c r="A11" s="116" t="s">
        <v>266</v>
      </c>
      <c r="B11" s="107"/>
      <c r="C11" s="108"/>
      <c r="D11" s="108"/>
      <c r="E11" s="108"/>
      <c r="F11" s="108"/>
      <c r="G11" s="108"/>
      <c r="H11" s="108"/>
      <c r="I11" s="108"/>
      <c r="J11" s="109"/>
    </row>
    <row r="12" spans="1:10" ht="12.75" customHeight="1">
      <c r="A12" s="117" t="s">
        <v>267</v>
      </c>
      <c r="B12" s="110"/>
      <c r="C12" s="111"/>
      <c r="D12" s="111"/>
      <c r="E12" s="111"/>
      <c r="F12" s="111"/>
      <c r="G12" s="111"/>
      <c r="H12" s="111"/>
      <c r="I12" s="111"/>
      <c r="J12" s="105"/>
    </row>
    <row r="13" spans="1:10" ht="12.75" customHeight="1" thickBot="1">
      <c r="A13" s="118" t="s">
        <v>268</v>
      </c>
      <c r="B13" s="112"/>
      <c r="C13" s="113"/>
      <c r="D13" s="113"/>
      <c r="E13" s="113"/>
      <c r="F13" s="113"/>
      <c r="G13" s="113"/>
      <c r="H13" s="113"/>
      <c r="I13" s="113"/>
      <c r="J13" s="114"/>
    </row>
    <row r="14" spans="1:10" ht="12.75" customHeight="1" thickTop="1" thickBot="1">
      <c r="A14" s="180" t="s">
        <v>221</v>
      </c>
      <c r="B14" s="180" t="s">
        <v>222</v>
      </c>
      <c r="C14" s="180" t="s">
        <v>223</v>
      </c>
      <c r="D14" s="180" t="s">
        <v>224</v>
      </c>
      <c r="E14" s="180" t="s">
        <v>225</v>
      </c>
      <c r="F14" s="180" t="s">
        <v>226</v>
      </c>
      <c r="G14" s="181" t="s">
        <v>240</v>
      </c>
      <c r="H14" s="181"/>
      <c r="I14" s="180" t="str">
        <f>"IMPORTE EN "&amp;primeramoneda</f>
        <v>IMPORTE EN PESOS</v>
      </c>
      <c r="J14" s="180"/>
    </row>
    <row r="15" spans="1:10" ht="12.75" customHeight="1" thickTop="1" thickBot="1">
      <c r="A15" s="180"/>
      <c r="B15" s="180"/>
      <c r="C15" s="180"/>
      <c r="D15" s="180"/>
      <c r="E15" s="180"/>
      <c r="F15" s="180"/>
      <c r="G15" s="176" t="s">
        <v>227</v>
      </c>
      <c r="H15" s="176" t="s">
        <v>228</v>
      </c>
      <c r="I15" s="180"/>
      <c r="J15" s="180"/>
    </row>
    <row r="16" spans="1:10" ht="12.75" customHeight="1" thickTop="1">
      <c r="A16" s="1" t="s">
        <v>48</v>
      </c>
      <c r="B16" s="1"/>
      <c r="C16" s="1"/>
      <c r="D16" s="1"/>
      <c r="E16" s="1"/>
      <c r="F16" s="1"/>
      <c r="G16" s="1"/>
      <c r="H16" s="1"/>
      <c r="I16" s="1"/>
      <c r="J16" s="1"/>
    </row>
    <row r="17" spans="1:10" ht="12.75" customHeight="1">
      <c r="A17" s="119" t="s">
        <v>115</v>
      </c>
      <c r="B17" s="119" t="s">
        <v>31</v>
      </c>
      <c r="C17" s="119" t="str">
        <f>B17</f>
        <v>{partida}</v>
      </c>
      <c r="D17" s="179" t="s">
        <v>113</v>
      </c>
      <c r="E17" s="5" t="s">
        <v>36</v>
      </c>
      <c r="F17" s="90" t="s">
        <v>33</v>
      </c>
      <c r="G17" s="53" t="s">
        <v>189</v>
      </c>
      <c r="H17" s="68" t="s">
        <v>192</v>
      </c>
      <c r="I17" s="69"/>
      <c r="J17" s="53" t="s">
        <v>191</v>
      </c>
    </row>
    <row r="18" spans="1:10" ht="12.75" customHeight="1">
      <c r="A18" s="1" t="s">
        <v>49</v>
      </c>
      <c r="D18" s="1"/>
      <c r="E18" s="1"/>
      <c r="G18" s="1"/>
      <c r="H18" s="2"/>
      <c r="I18" s="2"/>
      <c r="J18" s="16"/>
    </row>
    <row r="19" spans="1:10" ht="12.75" customHeight="1">
      <c r="C19" s="2"/>
      <c r="D19" s="2"/>
      <c r="E19" s="2"/>
      <c r="F19" s="2"/>
      <c r="G19" s="2"/>
      <c r="H19" s="55" t="s">
        <v>116</v>
      </c>
      <c r="I19" s="55"/>
      <c r="J19" s="80" t="s">
        <v>138</v>
      </c>
    </row>
    <row r="20" spans="1:10" ht="12.75" customHeight="1">
      <c r="C20" s="2"/>
      <c r="D20" s="67"/>
      <c r="E20" s="2"/>
      <c r="F20" s="2"/>
      <c r="G20" s="2"/>
      <c r="H20" s="55" t="s">
        <v>117</v>
      </c>
      <c r="I20" s="55"/>
      <c r="J20" s="80" t="s">
        <v>137</v>
      </c>
    </row>
    <row r="21" spans="1:10" ht="12.75" customHeight="1">
      <c r="C21" s="2"/>
      <c r="D21" s="2"/>
      <c r="E21" s="2"/>
      <c r="F21" s="2"/>
      <c r="G21" s="2"/>
      <c r="H21" s="55" t="s">
        <v>51</v>
      </c>
      <c r="I21" s="55"/>
      <c r="J21" s="80" t="s">
        <v>139</v>
      </c>
    </row>
    <row r="22" spans="1:10" ht="12.75" customHeight="1">
      <c r="J22" s="129" t="s">
        <v>52</v>
      </c>
    </row>
  </sheetData>
  <mergeCells count="12">
    <mergeCell ref="G14:H14"/>
    <mergeCell ref="I14:J15"/>
    <mergeCell ref="G2:H4"/>
    <mergeCell ref="A8:C10"/>
    <mergeCell ref="D8:D10"/>
    <mergeCell ref="G8:H10"/>
    <mergeCell ref="A14:A15"/>
    <mergeCell ref="B14:B15"/>
    <mergeCell ref="C14:C15"/>
    <mergeCell ref="D14:D15"/>
    <mergeCell ref="E14:E15"/>
    <mergeCell ref="F14:F15"/>
  </mergeCells>
  <pageMargins left="0.51181102362204722" right="0.23622047244094491" top="0.43307086614173229" bottom="0.43307086614173229" header="0.27559055118110237" footer="0.27559055118110237"/>
  <pageSetup orientation="landscape" horizontalDpi="300" verticalDpi="300" r:id="rId1"/>
  <headerFooter alignWithMargins="0">
    <oddHeader>&amp;R&amp;8Página &amp;P de &amp;N</oddHeader>
    <oddFooter xml:space="preserve">&amp;L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H17"/>
  <sheetViews>
    <sheetView showGridLines="0" showZeros="0" zoomScaleNormal="100" workbookViewId="0"/>
  </sheetViews>
  <sheetFormatPr baseColWidth="10" defaultColWidth="9.140625" defaultRowHeight="12.75" customHeight="1"/>
  <cols>
    <col min="1" max="1" width="9.85546875" customWidth="1"/>
    <col min="2" max="2" width="25.7109375" customWidth="1"/>
    <col min="3" max="3" width="5.7109375" customWidth="1"/>
    <col min="4" max="4" width="8.7109375" customWidth="1"/>
    <col min="5" max="5" width="11.7109375" customWidth="1"/>
    <col min="6" max="6" width="10.7109375" customWidth="1"/>
    <col min="7" max="7" width="11.7109375" customWidth="1"/>
    <col min="8" max="8" width="10.7109375" customWidth="1"/>
  </cols>
  <sheetData>
    <row r="1" spans="1:8" ht="12.75" customHeight="1" thickBot="1">
      <c r="A1" s="1" t="s">
        <v>40</v>
      </c>
      <c r="B1" s="1"/>
      <c r="C1" s="1"/>
      <c r="D1" s="1"/>
      <c r="E1" s="1"/>
      <c r="F1" s="1"/>
      <c r="G1" s="1"/>
      <c r="H1" s="1"/>
    </row>
    <row r="2" spans="1:8" ht="12.75" customHeight="1" thickTop="1">
      <c r="A2" s="99" t="s">
        <v>229</v>
      </c>
      <c r="B2" s="92"/>
      <c r="C2" s="92"/>
      <c r="D2" s="93"/>
      <c r="E2" s="93"/>
      <c r="F2" s="126" t="str">
        <f>"LICITACIÓN No. "&amp;numerodeconcurso</f>
        <v>LICITACIÓN No. 2009/0257-0001</v>
      </c>
      <c r="G2" s="98"/>
      <c r="H2" s="134"/>
    </row>
    <row r="3" spans="1:8" ht="12.75" customHeight="1">
      <c r="A3" s="100" t="s">
        <v>230</v>
      </c>
      <c r="B3" s="16"/>
      <c r="C3" s="16"/>
      <c r="D3" s="2"/>
      <c r="E3" s="2"/>
      <c r="F3" s="127"/>
      <c r="G3" s="21"/>
      <c r="H3" s="135" t="s">
        <v>236</v>
      </c>
    </row>
    <row r="4" spans="1:8" ht="12.75" customHeight="1" thickBot="1">
      <c r="A4" s="100" t="s">
        <v>231</v>
      </c>
      <c r="B4" s="16"/>
      <c r="C4" s="16"/>
      <c r="D4" s="2"/>
      <c r="E4" s="2"/>
      <c r="F4" s="128"/>
      <c r="G4" s="22"/>
      <c r="H4" s="136"/>
    </row>
    <row r="5" spans="1:8" ht="12.75" customHeight="1" thickTop="1">
      <c r="A5" s="200" t="str">
        <f>area&amp;" "&amp;departamento</f>
        <v>Subdirección de planeación y presupuestos Licitaciones y concursos</v>
      </c>
      <c r="B5" s="201"/>
      <c r="C5" s="201"/>
      <c r="D5" s="201"/>
      <c r="E5" s="202"/>
      <c r="F5" s="17"/>
      <c r="H5" s="137"/>
    </row>
    <row r="6" spans="1:8" ht="12.75" customHeight="1" thickBot="1">
      <c r="A6" s="203"/>
      <c r="B6" s="204"/>
      <c r="C6" s="204"/>
      <c r="D6" s="204"/>
      <c r="E6" s="205"/>
      <c r="F6" s="17"/>
      <c r="H6" s="138"/>
    </row>
    <row r="7" spans="1:8" ht="24" customHeight="1" thickTop="1">
      <c r="A7" s="120" t="s">
        <v>232</v>
      </c>
      <c r="B7" s="93"/>
      <c r="C7" s="206" t="s">
        <v>233</v>
      </c>
      <c r="D7" s="207"/>
      <c r="E7" s="102" t="s">
        <v>234</v>
      </c>
      <c r="F7" s="206" t="s">
        <v>235</v>
      </c>
      <c r="G7" s="207"/>
      <c r="H7" s="134"/>
    </row>
    <row r="8" spans="1:8" ht="12.75" customHeight="1">
      <c r="A8" s="188" t="str">
        <f>razonsocial</f>
        <v>Neodata, S.A. de C.V.</v>
      </c>
      <c r="B8" s="190"/>
      <c r="C8" s="188" t="str">
        <f>cargo&amp;" "&amp;responsable</f>
        <v>DIRECTOR GENERAL JORGE L. DÁVALOS MICELI</v>
      </c>
      <c r="D8" s="190"/>
      <c r="E8" s="17"/>
      <c r="F8" s="19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G8" s="197"/>
      <c r="H8" s="139" t="s">
        <v>238</v>
      </c>
    </row>
    <row r="9" spans="1:8" ht="12.75" customHeight="1">
      <c r="A9" s="188"/>
      <c r="B9" s="190"/>
      <c r="C9" s="188"/>
      <c r="D9" s="190"/>
      <c r="E9" s="132">
        <f>fechadeconcurso</f>
        <v>40017</v>
      </c>
      <c r="F9" s="196"/>
      <c r="G9" s="197"/>
      <c r="H9" s="139" t="s">
        <v>239</v>
      </c>
    </row>
    <row r="10" spans="1:8" ht="12.75" customHeight="1" thickBot="1">
      <c r="A10" s="191"/>
      <c r="B10" s="193"/>
      <c r="C10" s="191"/>
      <c r="D10" s="193"/>
      <c r="E10" s="97"/>
      <c r="F10" s="198"/>
      <c r="G10" s="199"/>
      <c r="H10" s="138"/>
    </row>
    <row r="11" spans="1:8" ht="12.75" customHeight="1" thickTop="1">
      <c r="A11" s="1"/>
      <c r="B11" s="1"/>
      <c r="C11" s="1"/>
      <c r="D11" s="1"/>
      <c r="E11" s="1"/>
      <c r="F11" s="1"/>
      <c r="G11" s="1"/>
      <c r="H11" s="1"/>
    </row>
    <row r="12" spans="1:8" ht="12.75" customHeight="1">
      <c r="A12" s="9" t="s">
        <v>53</v>
      </c>
      <c r="B12" s="3"/>
      <c r="C12" s="3"/>
      <c r="D12" s="3"/>
      <c r="E12" s="3"/>
      <c r="F12" s="3"/>
      <c r="G12" s="3"/>
      <c r="H12" s="3"/>
    </row>
    <row r="13" spans="1:8" ht="12.75" customHeight="1" thickBot="1">
      <c r="A13" s="1"/>
      <c r="B13" s="1"/>
      <c r="C13" s="1"/>
      <c r="D13" s="1"/>
      <c r="E13" s="1"/>
      <c r="F13" s="1"/>
      <c r="G13" s="1"/>
      <c r="H13" s="1"/>
    </row>
    <row r="14" spans="1:8" ht="12.75" customHeight="1" thickTop="1" thickBot="1">
      <c r="A14" s="10" t="s">
        <v>41</v>
      </c>
      <c r="B14" s="133" t="s">
        <v>42</v>
      </c>
      <c r="C14" s="133"/>
      <c r="D14" s="11" t="s">
        <v>43</v>
      </c>
      <c r="E14" s="11" t="s">
        <v>44</v>
      </c>
      <c r="F14" s="11" t="s">
        <v>45</v>
      </c>
      <c r="G14" s="11" t="s">
        <v>47</v>
      </c>
      <c r="H14" s="12" t="s">
        <v>54</v>
      </c>
    </row>
    <row r="15" spans="1:8" ht="12.75" customHeight="1" thickTop="1">
      <c r="A15" s="1" t="s">
        <v>48</v>
      </c>
      <c r="B15" s="1"/>
      <c r="C15" s="1"/>
      <c r="D15" s="1"/>
      <c r="E15" s="1"/>
      <c r="F15" s="1"/>
      <c r="G15" s="1"/>
      <c r="H15" s="1"/>
    </row>
    <row r="16" spans="1:8" ht="12.75" customHeight="1">
      <c r="A16" s="119" t="s">
        <v>112</v>
      </c>
      <c r="B16" s="178" t="s">
        <v>113</v>
      </c>
      <c r="C16" s="68"/>
      <c r="D16" s="4" t="s">
        <v>33</v>
      </c>
      <c r="E16" s="5" t="s">
        <v>36</v>
      </c>
      <c r="F16" s="53" t="s">
        <v>189</v>
      </c>
      <c r="G16" s="53" t="s">
        <v>191</v>
      </c>
      <c r="H16" s="6" t="s">
        <v>190</v>
      </c>
    </row>
    <row r="17" spans="8:8" ht="12.75" customHeight="1">
      <c r="H17" s="129" t="s">
        <v>52</v>
      </c>
    </row>
  </sheetData>
  <mergeCells count="6">
    <mergeCell ref="A5:E6"/>
    <mergeCell ref="F7:G7"/>
    <mergeCell ref="F8:G10"/>
    <mergeCell ref="A8:B10"/>
    <mergeCell ref="C7:D7"/>
    <mergeCell ref="C8:D10"/>
  </mergeCells>
  <pageMargins left="0.51181102362204722" right="0.23622047244094491" top="0.43307086614173229" bottom="0.43307086614173229" header="0.27559055118110237" footer="0.27559055118110237"/>
  <pageSetup scale="95" orientation="portrait" horizontalDpi="300" verticalDpi="300" r:id="rId1"/>
  <headerFooter alignWithMargins="0">
    <oddHeader>&amp;R&amp;8Página &amp;P de 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I17"/>
  <sheetViews>
    <sheetView showGridLines="0" showZeros="0" zoomScaleNormal="100" workbookViewId="0"/>
  </sheetViews>
  <sheetFormatPr baseColWidth="10" defaultColWidth="9.140625" defaultRowHeight="12.75" customHeight="1"/>
  <cols>
    <col min="1" max="1" width="9.85546875" customWidth="1"/>
    <col min="2" max="2" width="34.42578125" customWidth="1"/>
    <col min="3" max="3" width="6" customWidth="1"/>
    <col min="4" max="4" width="8.7109375" customWidth="1"/>
    <col min="5" max="5" width="12.42578125" customWidth="1"/>
    <col min="6" max="6" width="10.7109375" customWidth="1"/>
    <col min="7" max="7" width="13.28515625" customWidth="1"/>
    <col min="8" max="8" width="10.5703125" customWidth="1"/>
    <col min="9" max="9" width="18.5703125" customWidth="1"/>
  </cols>
  <sheetData>
    <row r="1" spans="1:9" ht="12.75" customHeight="1" thickBot="1">
      <c r="A1" s="1" t="s">
        <v>40</v>
      </c>
      <c r="B1" s="1"/>
      <c r="C1" s="1"/>
      <c r="D1" s="1"/>
      <c r="E1" s="1"/>
      <c r="F1" s="1"/>
      <c r="G1" s="1"/>
      <c r="H1" s="1"/>
    </row>
    <row r="2" spans="1:9" ht="12.75" customHeight="1" thickTop="1">
      <c r="A2" s="99" t="s">
        <v>229</v>
      </c>
      <c r="B2" s="92"/>
      <c r="C2" s="92"/>
      <c r="D2" s="93"/>
      <c r="E2" s="93"/>
      <c r="F2" s="126"/>
      <c r="G2" s="92"/>
      <c r="H2" s="98"/>
      <c r="I2" s="94"/>
    </row>
    <row r="3" spans="1:9" ht="12.75" customHeight="1">
      <c r="A3" s="100" t="s">
        <v>230</v>
      </c>
      <c r="B3" s="16"/>
      <c r="C3" s="16"/>
      <c r="D3" s="2"/>
      <c r="E3" s="2"/>
      <c r="F3" s="170" t="str">
        <f>"LICITACIÓN No. "&amp;numerodeconcurso</f>
        <v>LICITACIÓN No. 2009/0257-0001</v>
      </c>
      <c r="G3" s="171"/>
      <c r="H3" s="172"/>
      <c r="I3" s="169" t="s">
        <v>236</v>
      </c>
    </row>
    <row r="4" spans="1:9" ht="12.75" customHeight="1" thickBot="1">
      <c r="A4" s="100" t="s">
        <v>231</v>
      </c>
      <c r="B4" s="16"/>
      <c r="C4" s="16"/>
      <c r="D4" s="2"/>
      <c r="E4" s="2"/>
      <c r="F4" s="128"/>
      <c r="G4" s="95"/>
      <c r="H4" s="22"/>
      <c r="I4" s="105"/>
    </row>
    <row r="5" spans="1:9" ht="12.75" customHeight="1" thickTop="1">
      <c r="A5" s="100" t="str">
        <f>area&amp;" "&amp;departamento</f>
        <v>Subdirección de planeación y presupuestos Licitaciones y concursos</v>
      </c>
      <c r="B5" s="16"/>
      <c r="C5" s="16"/>
      <c r="D5" s="2"/>
      <c r="E5" s="2"/>
      <c r="F5" s="17"/>
      <c r="I5" s="137"/>
    </row>
    <row r="6" spans="1:9" ht="12.75" customHeight="1" thickBot="1">
      <c r="A6" s="101"/>
      <c r="B6" s="95"/>
      <c r="C6" s="95"/>
      <c r="D6" s="19"/>
      <c r="E6" s="19"/>
      <c r="F6" s="17"/>
      <c r="I6" s="138"/>
    </row>
    <row r="7" spans="1:9" ht="24" customHeight="1" thickTop="1">
      <c r="A7" s="166" t="s">
        <v>232</v>
      </c>
      <c r="B7" s="93"/>
      <c r="C7" s="206" t="s">
        <v>233</v>
      </c>
      <c r="D7" s="207"/>
      <c r="E7" s="102" t="s">
        <v>234</v>
      </c>
      <c r="F7" s="209" t="s">
        <v>235</v>
      </c>
      <c r="G7" s="210"/>
      <c r="H7" s="211"/>
      <c r="I7" s="134"/>
    </row>
    <row r="8" spans="1:9" ht="12.75" customHeight="1">
      <c r="A8" s="188" t="str">
        <f>razonsocial</f>
        <v>Neodata, S.A. de C.V.</v>
      </c>
      <c r="B8" s="190"/>
      <c r="C8" s="188" t="str">
        <f>cargo&amp;" "&amp;responsable</f>
        <v>DIRECTOR GENERAL JORGE L. DÁVALOS MICELI</v>
      </c>
      <c r="D8" s="190"/>
      <c r="E8" s="17"/>
      <c r="F8" s="19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G8" s="212"/>
      <c r="H8" s="197"/>
      <c r="I8" s="139" t="s">
        <v>238</v>
      </c>
    </row>
    <row r="9" spans="1:9" ht="12.75" customHeight="1">
      <c r="A9" s="188"/>
      <c r="B9" s="190"/>
      <c r="C9" s="188"/>
      <c r="D9" s="190"/>
      <c r="E9" s="132">
        <f>fechadeconcurso</f>
        <v>40017</v>
      </c>
      <c r="F9" s="196"/>
      <c r="G9" s="212"/>
      <c r="H9" s="197"/>
      <c r="I9" s="139" t="s">
        <v>239</v>
      </c>
    </row>
    <row r="10" spans="1:9" ht="12.75" customHeight="1" thickBot="1">
      <c r="A10" s="191"/>
      <c r="B10" s="193"/>
      <c r="C10" s="191"/>
      <c r="D10" s="193"/>
      <c r="E10" s="97"/>
      <c r="F10" s="198"/>
      <c r="G10" s="213"/>
      <c r="H10" s="199"/>
      <c r="I10" s="138"/>
    </row>
    <row r="11" spans="1:9" ht="12.75" customHeight="1" thickTop="1">
      <c r="A11" s="1"/>
      <c r="B11" s="1"/>
      <c r="C11" s="1"/>
      <c r="D11" s="1"/>
      <c r="E11" s="1"/>
      <c r="F11" s="1"/>
      <c r="G11" s="1"/>
      <c r="H11" s="1"/>
    </row>
    <row r="12" spans="1:9" ht="12.75" customHeight="1">
      <c r="A12" s="9" t="s">
        <v>53</v>
      </c>
      <c r="B12" s="3"/>
      <c r="C12" s="3"/>
      <c r="D12" s="3"/>
      <c r="E12" s="3"/>
      <c r="F12" s="3"/>
      <c r="G12" s="3"/>
      <c r="H12" s="3"/>
    </row>
    <row r="13" spans="1:9" ht="12.75" customHeight="1" thickBot="1">
      <c r="A13" s="1"/>
      <c r="B13" s="1"/>
      <c r="C13" s="1"/>
      <c r="D13" s="1"/>
      <c r="E13" s="1"/>
      <c r="F13" s="1"/>
      <c r="G13" s="1"/>
      <c r="H13" s="1"/>
    </row>
    <row r="14" spans="1:9" ht="12.75" customHeight="1" thickTop="1" thickBot="1">
      <c r="A14" s="10" t="s">
        <v>41</v>
      </c>
      <c r="B14" s="133" t="s">
        <v>42</v>
      </c>
      <c r="C14" s="133"/>
      <c r="D14" s="11" t="s">
        <v>43</v>
      </c>
      <c r="E14" s="11" t="s">
        <v>44</v>
      </c>
      <c r="F14" s="11" t="s">
        <v>45</v>
      </c>
      <c r="G14" s="11" t="s">
        <v>47</v>
      </c>
      <c r="H14" s="11" t="s">
        <v>54</v>
      </c>
      <c r="I14" s="12" t="s">
        <v>264</v>
      </c>
    </row>
    <row r="15" spans="1:9" ht="12.75" customHeight="1" thickTop="1">
      <c r="A15" s="1" t="s">
        <v>48</v>
      </c>
      <c r="B15" s="1"/>
      <c r="C15" s="1"/>
      <c r="D15" s="1"/>
      <c r="E15" s="1"/>
      <c r="F15" s="1"/>
      <c r="G15" s="1"/>
      <c r="H15" s="1"/>
    </row>
    <row r="16" spans="1:9" ht="81.75" customHeight="1">
      <c r="A16" s="119" t="s">
        <v>112</v>
      </c>
      <c r="B16" s="208" t="s">
        <v>113</v>
      </c>
      <c r="C16" s="208"/>
      <c r="D16" s="4" t="s">
        <v>33</v>
      </c>
      <c r="E16" s="5" t="s">
        <v>36</v>
      </c>
      <c r="F16" s="53" t="s">
        <v>189</v>
      </c>
      <c r="G16" s="53" t="s">
        <v>191</v>
      </c>
      <c r="H16" s="6" t="s">
        <v>190</v>
      </c>
    </row>
    <row r="17" spans="9:9" ht="12.75" customHeight="1">
      <c r="I17" s="129" t="s">
        <v>52</v>
      </c>
    </row>
  </sheetData>
  <mergeCells count="6">
    <mergeCell ref="B16:C16"/>
    <mergeCell ref="C7:D7"/>
    <mergeCell ref="A8:B10"/>
    <mergeCell ref="C8:D10"/>
    <mergeCell ref="F7:H7"/>
    <mergeCell ref="F8:H10"/>
  </mergeCells>
  <pageMargins left="0.51181102362204722" right="0.23622047244094491" top="0.43307086614173229" bottom="0.43307086614173229" header="0.27559055118110237" footer="0.27559055118110237"/>
  <pageSetup scale="95" orientation="landscape" horizontalDpi="300" verticalDpi="300" r:id="rId1"/>
  <headerFooter alignWithMargins="0">
    <oddHeader>&amp;R&amp;8Página &amp;P de &amp;N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H18"/>
  <sheetViews>
    <sheetView showGridLines="0" showZeros="0" zoomScaleNormal="100" workbookViewId="0"/>
  </sheetViews>
  <sheetFormatPr baseColWidth="10" defaultColWidth="9.140625" defaultRowHeight="12.75" customHeight="1"/>
  <cols>
    <col min="1" max="1" width="9.85546875" customWidth="1"/>
    <col min="2" max="2" width="25.7109375" customWidth="1"/>
    <col min="3" max="3" width="6" customWidth="1"/>
    <col min="4" max="4" width="8.7109375" customWidth="1"/>
    <col min="5" max="8" width="10.7109375" customWidth="1"/>
  </cols>
  <sheetData>
    <row r="1" spans="1:8" ht="12.75" customHeight="1" thickBot="1">
      <c r="A1" s="1" t="s">
        <v>40</v>
      </c>
      <c r="B1" s="1"/>
      <c r="C1" s="1"/>
      <c r="D1" s="1"/>
      <c r="E1" s="1"/>
      <c r="F1" s="1"/>
      <c r="G1" s="1"/>
      <c r="H1" s="1"/>
    </row>
    <row r="2" spans="1:8" ht="12.75" customHeight="1" thickTop="1">
      <c r="A2" s="99" t="s">
        <v>229</v>
      </c>
      <c r="B2" s="92"/>
      <c r="C2" s="92"/>
      <c r="D2" s="93"/>
      <c r="E2" s="93"/>
      <c r="F2" s="206" t="str">
        <f>"LICITACIÓN No. "&amp;numerodeconcurso</f>
        <v>LICITACIÓN No. 2009/0257-0001</v>
      </c>
      <c r="G2" s="207"/>
      <c r="H2" s="134"/>
    </row>
    <row r="3" spans="1:8" ht="12.75" customHeight="1">
      <c r="A3" s="100" t="s">
        <v>230</v>
      </c>
      <c r="B3" s="16"/>
      <c r="C3" s="16"/>
      <c r="D3" s="2"/>
      <c r="E3" s="2"/>
      <c r="F3" s="214"/>
      <c r="G3" s="215"/>
      <c r="H3" s="135" t="s">
        <v>236</v>
      </c>
    </row>
    <row r="4" spans="1:8" ht="12.75" customHeight="1" thickBot="1">
      <c r="A4" s="100" t="s">
        <v>231</v>
      </c>
      <c r="B4" s="16"/>
      <c r="C4" s="16"/>
      <c r="D4" s="2"/>
      <c r="E4" s="2"/>
      <c r="F4" s="128"/>
      <c r="G4" s="22"/>
      <c r="H4" s="136"/>
    </row>
    <row r="5" spans="1:8" ht="12.75" customHeight="1" thickTop="1">
      <c r="A5" s="200" t="str">
        <f>area&amp;" "&amp;departamento</f>
        <v>Subdirección de planeación y presupuestos Licitaciones y concursos</v>
      </c>
      <c r="B5" s="201"/>
      <c r="C5" s="201"/>
      <c r="D5" s="201"/>
      <c r="E5" s="202"/>
      <c r="F5" s="17"/>
      <c r="H5" s="137"/>
    </row>
    <row r="6" spans="1:8" ht="12.75" customHeight="1" thickBot="1">
      <c r="A6" s="203"/>
      <c r="B6" s="204"/>
      <c r="C6" s="204"/>
      <c r="D6" s="204"/>
      <c r="E6" s="205"/>
      <c r="F6" s="17"/>
      <c r="H6" s="138"/>
    </row>
    <row r="7" spans="1:8" ht="24" customHeight="1" thickTop="1">
      <c r="A7" s="120" t="s">
        <v>232</v>
      </c>
      <c r="B7" s="93"/>
      <c r="C7" s="206" t="s">
        <v>233</v>
      </c>
      <c r="D7" s="207"/>
      <c r="E7" s="102" t="s">
        <v>234</v>
      </c>
      <c r="F7" s="206" t="s">
        <v>235</v>
      </c>
      <c r="G7" s="207"/>
      <c r="H7" s="134"/>
    </row>
    <row r="8" spans="1:8" ht="12.75" customHeight="1">
      <c r="A8" s="188" t="str">
        <f>razonsocial</f>
        <v>Neodata, S.A. de C.V.</v>
      </c>
      <c r="B8" s="190"/>
      <c r="C8" s="188" t="str">
        <f>cargo&amp;" "&amp;responsable</f>
        <v>DIRECTOR GENERAL JORGE L. DÁVALOS MICELI</v>
      </c>
      <c r="D8" s="190"/>
      <c r="E8" s="17"/>
      <c r="F8" s="21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G8" s="217"/>
      <c r="H8" s="139" t="s">
        <v>238</v>
      </c>
    </row>
    <row r="9" spans="1:8" ht="12.75" customHeight="1">
      <c r="A9" s="188"/>
      <c r="B9" s="190"/>
      <c r="C9" s="188"/>
      <c r="D9" s="190"/>
      <c r="E9" s="17"/>
      <c r="F9" s="216"/>
      <c r="G9" s="217"/>
      <c r="H9" s="139"/>
    </row>
    <row r="10" spans="1:8" ht="12.75" customHeight="1">
      <c r="A10" s="188"/>
      <c r="B10" s="190"/>
      <c r="C10" s="188"/>
      <c r="D10" s="190"/>
      <c r="E10" s="132">
        <f>fechadeconcurso</f>
        <v>40017</v>
      </c>
      <c r="F10" s="216"/>
      <c r="G10" s="217"/>
      <c r="H10" s="139" t="s">
        <v>239</v>
      </c>
    </row>
    <row r="11" spans="1:8" ht="12.75" customHeight="1" thickBot="1">
      <c r="A11" s="191"/>
      <c r="B11" s="193"/>
      <c r="C11" s="191"/>
      <c r="D11" s="193"/>
      <c r="E11" s="97"/>
      <c r="F11" s="218"/>
      <c r="G11" s="219"/>
      <c r="H11" s="138"/>
    </row>
    <row r="12" spans="1:8" ht="12.75" customHeight="1" thickTop="1">
      <c r="A12" s="1"/>
      <c r="B12" s="1"/>
      <c r="C12" s="1"/>
      <c r="D12" s="1"/>
      <c r="E12" s="1"/>
      <c r="F12" s="1"/>
      <c r="G12" s="1"/>
      <c r="H12" s="1"/>
    </row>
    <row r="13" spans="1:8" ht="12.75" customHeight="1">
      <c r="A13" s="9" t="s">
        <v>53</v>
      </c>
      <c r="B13" s="3"/>
      <c r="C13" s="3"/>
      <c r="D13" s="3"/>
      <c r="E13" s="3"/>
      <c r="F13" s="3"/>
      <c r="G13" s="3"/>
      <c r="H13" s="3"/>
    </row>
    <row r="14" spans="1:8" ht="12.75" customHeight="1" thickBot="1">
      <c r="A14" s="1"/>
      <c r="B14" s="1"/>
      <c r="C14" s="1"/>
      <c r="D14" s="1"/>
      <c r="E14" s="1"/>
      <c r="F14" s="1"/>
      <c r="G14" s="1"/>
      <c r="H14" s="1"/>
    </row>
    <row r="15" spans="1:8" ht="12.75" customHeight="1" thickTop="1" thickBot="1">
      <c r="A15" s="10" t="s">
        <v>41</v>
      </c>
      <c r="B15" s="133" t="s">
        <v>42</v>
      </c>
      <c r="C15" s="133"/>
      <c r="D15" s="11" t="s">
        <v>43</v>
      </c>
      <c r="E15" s="11" t="s">
        <v>44</v>
      </c>
      <c r="F15" s="11" t="s">
        <v>45</v>
      </c>
      <c r="G15" s="11" t="s">
        <v>47</v>
      </c>
      <c r="H15" s="12" t="s">
        <v>54</v>
      </c>
    </row>
    <row r="16" spans="1:8" ht="12.75" customHeight="1" thickTop="1">
      <c r="A16" s="1" t="s">
        <v>48</v>
      </c>
      <c r="B16" s="1"/>
      <c r="C16" s="1"/>
      <c r="D16" s="1"/>
      <c r="E16" s="1"/>
      <c r="F16" s="1"/>
      <c r="G16" s="1"/>
      <c r="H16" s="1"/>
    </row>
    <row r="17" spans="1:8" ht="12.75" customHeight="1">
      <c r="A17" s="119" t="s">
        <v>115</v>
      </c>
      <c r="B17" s="208" t="s">
        <v>113</v>
      </c>
      <c r="C17" s="208"/>
      <c r="D17" s="4" t="s">
        <v>33</v>
      </c>
      <c r="E17" s="5" t="s">
        <v>36</v>
      </c>
      <c r="F17" s="53" t="s">
        <v>189</v>
      </c>
      <c r="G17" s="53" t="s">
        <v>191</v>
      </c>
      <c r="H17" s="6" t="s">
        <v>190</v>
      </c>
    </row>
    <row r="18" spans="1:8" ht="12.75" customHeight="1">
      <c r="H18" s="129" t="s">
        <v>52</v>
      </c>
    </row>
  </sheetData>
  <mergeCells count="8">
    <mergeCell ref="F2:G3"/>
    <mergeCell ref="A5:E6"/>
    <mergeCell ref="B17:C17"/>
    <mergeCell ref="C7:D7"/>
    <mergeCell ref="F7:G7"/>
    <mergeCell ref="A8:B11"/>
    <mergeCell ref="C8:D11"/>
    <mergeCell ref="F8:G11"/>
  </mergeCells>
  <pageMargins left="0.51181102362204722" right="0.23622047244094491" top="0.43307086614173229" bottom="0.43307086614173229" header="0.27559055118110237" footer="0.27559055118110237"/>
  <pageSetup scale="95" orientation="portrait" horizontalDpi="300" verticalDpi="300" r:id="rId1"/>
  <headerFooter alignWithMargins="0">
    <oddHeader>&amp;R&amp;8Página &amp;P de &amp;N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I26"/>
  <sheetViews>
    <sheetView showGridLines="0" showZeros="0" workbookViewId="0"/>
  </sheetViews>
  <sheetFormatPr baseColWidth="10" defaultColWidth="9.140625" defaultRowHeight="12.75" customHeight="1"/>
  <cols>
    <col min="1" max="1" width="9.140625" customWidth="1"/>
    <col min="2" max="2" width="25.7109375" customWidth="1"/>
    <col min="3" max="3" width="6.7109375" customWidth="1"/>
    <col min="4" max="6" width="10.7109375" customWidth="1"/>
    <col min="7" max="7" width="20.7109375" customWidth="1"/>
    <col min="8" max="9" width="11.7109375" customWidth="1"/>
  </cols>
  <sheetData>
    <row r="1" spans="1:9" ht="12.75" customHeight="1" thickBot="1">
      <c r="A1" s="1" t="s">
        <v>40</v>
      </c>
      <c r="B1" s="1"/>
      <c r="C1" s="1"/>
      <c r="D1" s="1"/>
      <c r="E1" s="1"/>
      <c r="F1" s="1"/>
      <c r="G1" s="1"/>
      <c r="H1" s="1"/>
    </row>
    <row r="2" spans="1:9" ht="12.75" customHeight="1" thickTop="1">
      <c r="A2" s="99" t="s">
        <v>229</v>
      </c>
      <c r="B2" s="92"/>
      <c r="C2" s="93"/>
      <c r="D2" s="93"/>
      <c r="E2" s="93"/>
      <c r="F2" s="120" t="str">
        <f>"LICITACIÓN No. "&amp;numerodeconcurso</f>
        <v>LICITACIÓN No. 2009/0257-0001</v>
      </c>
      <c r="G2" s="121"/>
      <c r="H2" s="96"/>
      <c r="I2" s="98"/>
    </row>
    <row r="3" spans="1:9" ht="12.75" customHeight="1">
      <c r="A3" s="100" t="s">
        <v>230</v>
      </c>
      <c r="B3" s="16"/>
      <c r="C3" s="2"/>
      <c r="D3" s="2"/>
      <c r="E3" s="2"/>
      <c r="F3" s="122"/>
      <c r="G3" s="123"/>
      <c r="H3" s="106" t="s">
        <v>236</v>
      </c>
      <c r="I3" s="105"/>
    </row>
    <row r="4" spans="1:9" ht="12.75" customHeight="1" thickBot="1">
      <c r="A4" s="100" t="s">
        <v>231</v>
      </c>
      <c r="B4" s="16"/>
      <c r="C4" s="2"/>
      <c r="D4" s="2"/>
      <c r="E4" s="2"/>
      <c r="F4" s="124"/>
      <c r="G4" s="125"/>
      <c r="H4" s="140"/>
      <c r="I4" s="105"/>
    </row>
    <row r="5" spans="1:9" ht="12.75" customHeight="1" thickTop="1">
      <c r="A5" s="100" t="str">
        <f>area&amp;" "&amp;departamento</f>
        <v>Subdirección de planeación y presupuestos Licitaciones y concursos</v>
      </c>
      <c r="B5" s="16"/>
      <c r="C5" s="2"/>
      <c r="D5" s="2"/>
      <c r="E5" s="2"/>
      <c r="F5" s="17"/>
      <c r="G5" s="18"/>
      <c r="H5" s="17"/>
      <c r="I5" s="21"/>
    </row>
    <row r="6" spans="1:9" ht="12.75" customHeight="1" thickBot="1">
      <c r="A6" s="101"/>
      <c r="B6" s="95"/>
      <c r="C6" s="19"/>
      <c r="D6" s="19"/>
      <c r="E6" s="19"/>
      <c r="F6" s="97"/>
      <c r="G6" s="20"/>
      <c r="H6" s="97"/>
      <c r="I6" s="22"/>
    </row>
    <row r="7" spans="1:9" ht="12.75" customHeight="1" thickTop="1">
      <c r="A7" s="102" t="s">
        <v>232</v>
      </c>
      <c r="B7" s="93"/>
      <c r="C7" s="131" t="s">
        <v>233</v>
      </c>
      <c r="D7" s="98"/>
      <c r="E7" s="102" t="s">
        <v>234</v>
      </c>
      <c r="F7" s="102" t="s">
        <v>235</v>
      </c>
      <c r="G7" s="94"/>
      <c r="H7" s="96"/>
      <c r="I7" s="94"/>
    </row>
    <row r="8" spans="1:9" ht="12.75" customHeight="1">
      <c r="A8" s="188" t="str">
        <f>razonsocial</f>
        <v>Neodata, S.A. de C.V.</v>
      </c>
      <c r="B8" s="190"/>
      <c r="C8" s="188" t="str">
        <f>cargo&amp;" "&amp;responsable</f>
        <v>DIRECTOR GENERAL JORGE L. DÁVALOS MICELI</v>
      </c>
      <c r="D8" s="190"/>
      <c r="E8" s="17"/>
      <c r="F8" s="19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G8" s="197"/>
      <c r="H8" s="54" t="s">
        <v>238</v>
      </c>
      <c r="I8" s="18"/>
    </row>
    <row r="9" spans="1:9" ht="12.75" customHeight="1">
      <c r="A9" s="188"/>
      <c r="B9" s="190"/>
      <c r="C9" s="188"/>
      <c r="D9" s="190"/>
      <c r="E9" s="104">
        <f>fechadeconcurso</f>
        <v>40017</v>
      </c>
      <c r="F9" s="196"/>
      <c r="G9" s="197"/>
      <c r="H9" s="54" t="s">
        <v>239</v>
      </c>
      <c r="I9" s="18"/>
    </row>
    <row r="10" spans="1:9" ht="12.75" customHeight="1" thickBot="1">
      <c r="A10" s="191"/>
      <c r="B10" s="193"/>
      <c r="C10" s="191"/>
      <c r="D10" s="193"/>
      <c r="E10" s="97"/>
      <c r="F10" s="198"/>
      <c r="G10" s="199"/>
      <c r="H10" s="97"/>
      <c r="I10" s="20"/>
    </row>
    <row r="11" spans="1:9" ht="12.75" customHeight="1" thickTop="1">
      <c r="A11" s="1"/>
      <c r="B11" s="1"/>
      <c r="C11" s="1"/>
      <c r="D11" s="1"/>
      <c r="E11" s="1"/>
      <c r="F11" s="1"/>
      <c r="G11" s="1"/>
      <c r="H11" s="1"/>
    </row>
    <row r="12" spans="1:9" ht="12.75" customHeight="1">
      <c r="A12" s="9" t="s">
        <v>53</v>
      </c>
      <c r="B12" s="3"/>
      <c r="C12" s="3"/>
      <c r="D12" s="3"/>
      <c r="E12" s="3"/>
      <c r="F12" s="3"/>
      <c r="G12" s="3"/>
      <c r="H12" s="3"/>
      <c r="I12" s="7"/>
    </row>
    <row r="13" spans="1:9" ht="12.75" customHeight="1" thickBot="1">
      <c r="A13" s="1"/>
      <c r="B13" s="1"/>
      <c r="C13" s="1"/>
      <c r="D13" s="1"/>
      <c r="E13" s="1"/>
      <c r="F13" s="1"/>
      <c r="G13" s="1"/>
      <c r="H13" s="1"/>
    </row>
    <row r="14" spans="1:9" ht="24" thickTop="1" thickBot="1">
      <c r="A14" s="13" t="s">
        <v>41</v>
      </c>
      <c r="B14" s="14" t="s">
        <v>42</v>
      </c>
      <c r="C14" s="14" t="s">
        <v>43</v>
      </c>
      <c r="D14" s="14" t="s">
        <v>44</v>
      </c>
      <c r="E14" s="14" t="str">
        <f>"Precio "&amp;remateprimeramoneda</f>
        <v>Precio M.N.</v>
      </c>
      <c r="F14" s="14" t="str">
        <f>"Precio "&amp;rematesegundamoneda</f>
        <v>Precio USD</v>
      </c>
      <c r="G14" s="14" t="s">
        <v>46</v>
      </c>
      <c r="H14" s="173" t="str">
        <f>"Importe "&amp;primeramoneda</f>
        <v>Importe PESOS</v>
      </c>
      <c r="I14" s="174" t="str">
        <f>"Importe "&amp;segundamoneda</f>
        <v>Importe DÓLARES</v>
      </c>
    </row>
    <row r="15" spans="1:9" ht="12.75" customHeight="1" thickTop="1">
      <c r="A15" s="1" t="s">
        <v>48</v>
      </c>
      <c r="B15" s="1"/>
      <c r="C15" s="1"/>
      <c r="D15" s="1"/>
      <c r="E15" s="1"/>
      <c r="F15" s="1"/>
      <c r="G15" s="1"/>
      <c r="H15" s="1"/>
      <c r="I15" s="1"/>
    </row>
    <row r="16" spans="1:9" ht="12.75" customHeight="1">
      <c r="A16" s="52" t="s">
        <v>112</v>
      </c>
      <c r="B16" s="178" t="s">
        <v>113</v>
      </c>
      <c r="C16" s="4" t="s">
        <v>33</v>
      </c>
      <c r="D16" s="5" t="s">
        <v>36</v>
      </c>
      <c r="E16" s="53" t="s">
        <v>189</v>
      </c>
      <c r="F16" s="53" t="s">
        <v>124</v>
      </c>
      <c r="G16" s="68" t="s">
        <v>134</v>
      </c>
      <c r="H16" s="53" t="s">
        <v>191</v>
      </c>
      <c r="I16" s="53" t="s">
        <v>126</v>
      </c>
    </row>
    <row r="17" spans="1:9" ht="12.75" customHeight="1">
      <c r="A17" s="1" t="s">
        <v>49</v>
      </c>
      <c r="B17" s="1"/>
      <c r="C17" s="1"/>
      <c r="D17" s="1"/>
      <c r="E17" s="1"/>
      <c r="F17" s="1"/>
      <c r="G17" s="1"/>
      <c r="H17" s="1"/>
    </row>
    <row r="18" spans="1:9" ht="12.75" customHeight="1">
      <c r="A18" s="70"/>
      <c r="B18" s="71"/>
      <c r="C18" s="71"/>
      <c r="D18" s="71"/>
      <c r="E18" s="71"/>
      <c r="F18" s="71"/>
      <c r="G18" s="71"/>
      <c r="H18" s="71"/>
      <c r="I18" s="72"/>
    </row>
    <row r="19" spans="1:9" ht="12.75" customHeight="1">
      <c r="A19" s="73"/>
      <c r="B19" s="2"/>
      <c r="C19" s="2"/>
      <c r="D19" s="2"/>
      <c r="E19" s="2"/>
      <c r="F19" s="2"/>
      <c r="G19" s="15" t="s">
        <v>116</v>
      </c>
      <c r="H19" s="80" t="s">
        <v>138</v>
      </c>
      <c r="I19" s="81" t="s">
        <v>133</v>
      </c>
    </row>
    <row r="20" spans="1:9" ht="12.75" customHeight="1">
      <c r="A20" s="73"/>
      <c r="B20" s="16"/>
      <c r="C20" s="2"/>
      <c r="D20" s="2"/>
      <c r="E20" s="2"/>
      <c r="F20" s="2"/>
      <c r="G20" s="15" t="s">
        <v>50</v>
      </c>
      <c r="H20" s="80" t="s">
        <v>137</v>
      </c>
      <c r="I20" s="81" t="s">
        <v>129</v>
      </c>
    </row>
    <row r="21" spans="1:9">
      <c r="A21" s="82"/>
      <c r="B21" s="87" t="str">
        <f>"Parcial "&amp;primeramoneda</f>
        <v>Parcial PESOS</v>
      </c>
      <c r="C21" s="83" t="s">
        <v>127</v>
      </c>
      <c r="D21" s="26"/>
      <c r="E21" s="26"/>
      <c r="F21" s="2"/>
      <c r="G21" s="16"/>
      <c r="H21" s="8"/>
      <c r="I21" s="74"/>
    </row>
    <row r="22" spans="1:9" ht="12.75" customHeight="1">
      <c r="A22" s="82"/>
      <c r="B22" s="87" t="str">
        <f>"Parcial "&amp;segundamoneda</f>
        <v>Parcial DÓLARES</v>
      </c>
      <c r="C22" s="83" t="s">
        <v>130</v>
      </c>
      <c r="D22" s="26"/>
      <c r="E22" s="26"/>
      <c r="F22" s="2"/>
      <c r="G22" s="16"/>
      <c r="H22" s="8"/>
      <c r="I22" s="74"/>
    </row>
    <row r="23" spans="1:9" ht="12.75" customHeight="1">
      <c r="A23" s="82"/>
      <c r="B23" s="87"/>
      <c r="C23" s="2"/>
      <c r="D23" s="2"/>
      <c r="E23" s="2"/>
      <c r="F23" s="2"/>
      <c r="G23" s="15" t="s">
        <v>51</v>
      </c>
      <c r="H23" s="80" t="s">
        <v>139</v>
      </c>
      <c r="I23" s="81" t="s">
        <v>131</v>
      </c>
    </row>
    <row r="24" spans="1:9" ht="12.75" customHeight="1">
      <c r="A24" s="82"/>
      <c r="B24" s="87" t="str">
        <f>"Acumulado "&amp;primeramoneda</f>
        <v>Acumulado PESOS</v>
      </c>
      <c r="C24" s="83" t="s">
        <v>128</v>
      </c>
      <c r="D24" s="26"/>
      <c r="E24" s="26"/>
      <c r="F24" s="2"/>
      <c r="G24" s="16"/>
      <c r="H24" s="8"/>
      <c r="I24" s="74"/>
    </row>
    <row r="25" spans="1:9" ht="12.75" customHeight="1">
      <c r="A25" s="85"/>
      <c r="B25" s="88" t="str">
        <f>"Acumulado "&amp;segundamoneda</f>
        <v>Acumulado DÓLARES</v>
      </c>
      <c r="C25" s="84" t="s">
        <v>132</v>
      </c>
      <c r="D25" s="75"/>
      <c r="E25" s="75"/>
      <c r="F25" s="76"/>
      <c r="G25" s="77"/>
      <c r="H25" s="78"/>
      <c r="I25" s="79"/>
    </row>
    <row r="26" spans="1:9" ht="12.75" customHeight="1">
      <c r="I26" s="27" t="s">
        <v>52</v>
      </c>
    </row>
  </sheetData>
  <mergeCells count="3">
    <mergeCell ref="C8:D10"/>
    <mergeCell ref="F8:G10"/>
    <mergeCell ref="A8:B10"/>
  </mergeCells>
  <pageMargins left="0.51181102362204722" right="0.23622047244094491" top="0.43307086614173229" bottom="0.43307086614173229" header="0.27559055118110237" footer="0.27559055118110237"/>
  <pageSetup orientation="landscape" horizontalDpi="300" verticalDpi="300" r:id="rId1"/>
  <headerFooter alignWithMargins="0">
    <oddHeader>&amp;R&amp;8Página &amp;P de &amp;N</oddHeader>
    <oddFooter xml:space="preserve">&amp;L 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G18"/>
  <sheetViews>
    <sheetView showGridLines="0" showZeros="0" zoomScaleNormal="100" workbookViewId="0"/>
  </sheetViews>
  <sheetFormatPr baseColWidth="10" defaultColWidth="9.140625" defaultRowHeight="12.75"/>
  <cols>
    <col min="1" max="1" width="9.85546875" style="57" customWidth="1"/>
    <col min="2" max="2" width="30.7109375" style="57" customWidth="1"/>
    <col min="3" max="3" width="12.7109375" style="57" customWidth="1"/>
    <col min="4" max="4" width="8.7109375" style="57" customWidth="1"/>
    <col min="5" max="5" width="7.7109375" style="57" customWidth="1"/>
    <col min="6" max="7" width="12.7109375" style="57" customWidth="1"/>
    <col min="8" max="16384" width="9.140625" style="57"/>
  </cols>
  <sheetData>
    <row r="1" spans="1:7" ht="12.75" customHeight="1" thickBot="1">
      <c r="A1" s="56" t="s">
        <v>40</v>
      </c>
      <c r="B1" s="56"/>
      <c r="C1" s="56"/>
      <c r="D1" s="56"/>
      <c r="E1" s="56"/>
    </row>
    <row r="2" spans="1:7" ht="12.75" customHeight="1" thickTop="1">
      <c r="A2" s="99" t="s">
        <v>229</v>
      </c>
      <c r="B2" s="92"/>
      <c r="C2" s="92"/>
      <c r="D2" s="93"/>
      <c r="E2" s="206" t="str">
        <f>"LICITACIÓN No. "&amp;numerodeconcurso</f>
        <v>LICITACIÓN No. 2009/0257-0001</v>
      </c>
      <c r="F2" s="207"/>
      <c r="G2" s="134"/>
    </row>
    <row r="3" spans="1:7" ht="12.75" customHeight="1">
      <c r="A3" s="100" t="s">
        <v>230</v>
      </c>
      <c r="B3" s="16"/>
      <c r="C3" s="16"/>
      <c r="D3" s="2"/>
      <c r="E3" s="214"/>
      <c r="F3" s="215"/>
      <c r="G3" s="135" t="s">
        <v>236</v>
      </c>
    </row>
    <row r="4" spans="1:7" ht="12.75" customHeight="1" thickBot="1">
      <c r="A4" s="100" t="s">
        <v>231</v>
      </c>
      <c r="B4" s="16"/>
      <c r="C4" s="16"/>
      <c r="D4" s="2"/>
      <c r="E4" s="220"/>
      <c r="F4" s="221"/>
      <c r="G4" s="136"/>
    </row>
    <row r="5" spans="1:7" ht="12.75" customHeight="1" thickTop="1">
      <c r="A5" s="200" t="str">
        <f>area&amp;" "&amp;departamento</f>
        <v>Subdirección de planeación y presupuestos Licitaciones y concursos</v>
      </c>
      <c r="B5" s="201"/>
      <c r="C5" s="201"/>
      <c r="D5" s="202"/>
      <c r="E5" s="17"/>
      <c r="F5"/>
      <c r="G5" s="137"/>
    </row>
    <row r="6" spans="1:7" ht="12.75" customHeight="1" thickBot="1">
      <c r="A6" s="203"/>
      <c r="B6" s="204"/>
      <c r="C6" s="204"/>
      <c r="D6" s="205"/>
      <c r="E6" s="17"/>
      <c r="F6"/>
      <c r="G6" s="138"/>
    </row>
    <row r="7" spans="1:7" ht="23.25" thickTop="1">
      <c r="A7" s="120" t="s">
        <v>232</v>
      </c>
      <c r="B7" s="93"/>
      <c r="C7" s="130" t="s">
        <v>233</v>
      </c>
      <c r="D7" s="102" t="s">
        <v>234</v>
      </c>
      <c r="E7" s="206" t="s">
        <v>235</v>
      </c>
      <c r="F7" s="207"/>
      <c r="G7" s="134"/>
    </row>
    <row r="8" spans="1:7" ht="12.75" customHeight="1">
      <c r="A8" s="188" t="str">
        <f>razonsocial</f>
        <v>Neodata, S.A. de C.V.</v>
      </c>
      <c r="B8" s="190"/>
      <c r="C8" s="188" t="str">
        <f>cargo&amp;" "&amp;responsable</f>
        <v>DIRECTOR GENERAL JORGE L. DÁVALOS MICELI</v>
      </c>
      <c r="D8" s="17"/>
      <c r="E8" s="19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F8" s="197"/>
      <c r="G8" s="139" t="s">
        <v>238</v>
      </c>
    </row>
    <row r="9" spans="1:7" ht="12.75" customHeight="1">
      <c r="A9" s="188"/>
      <c r="B9" s="190"/>
      <c r="C9" s="188"/>
      <c r="D9" s="17"/>
      <c r="E9" s="196"/>
      <c r="F9" s="197"/>
      <c r="G9" s="139"/>
    </row>
    <row r="10" spans="1:7" ht="12.75" customHeight="1">
      <c r="A10" s="188"/>
      <c r="B10" s="190"/>
      <c r="C10" s="188"/>
      <c r="D10" s="132">
        <f>fechadeconcurso</f>
        <v>40017</v>
      </c>
      <c r="E10" s="196"/>
      <c r="F10" s="197"/>
      <c r="G10" s="139" t="s">
        <v>239</v>
      </c>
    </row>
    <row r="11" spans="1:7" ht="12.75" customHeight="1" thickBot="1">
      <c r="A11" s="191"/>
      <c r="B11" s="193"/>
      <c r="C11" s="191"/>
      <c r="D11" s="97"/>
      <c r="E11" s="198"/>
      <c r="F11" s="199"/>
      <c r="G11" s="138"/>
    </row>
    <row r="12" spans="1:7" ht="12.75" customHeight="1" thickTop="1">
      <c r="A12" s="56"/>
      <c r="B12" s="56"/>
      <c r="C12" s="56"/>
      <c r="D12" s="56"/>
      <c r="E12" s="56"/>
    </row>
    <row r="13" spans="1:7" ht="12.75" customHeight="1">
      <c r="A13" s="58" t="s">
        <v>140</v>
      </c>
      <c r="B13" s="59"/>
      <c r="C13" s="59"/>
      <c r="D13" s="59"/>
      <c r="E13" s="59"/>
    </row>
    <row r="14" spans="1:7" ht="12.75" customHeight="1" thickBot="1">
      <c r="A14" s="56"/>
      <c r="B14" s="56"/>
      <c r="C14" s="56"/>
      <c r="D14" s="56"/>
      <c r="E14" s="56"/>
    </row>
    <row r="15" spans="1:7" ht="12.75" customHeight="1" thickTop="1" thickBot="1">
      <c r="A15" s="60" t="s">
        <v>41</v>
      </c>
      <c r="B15" s="141" t="s">
        <v>42</v>
      </c>
      <c r="C15" s="142"/>
      <c r="D15" s="143"/>
      <c r="E15" s="61" t="s">
        <v>43</v>
      </c>
      <c r="F15" s="61" t="s">
        <v>44</v>
      </c>
      <c r="G15" s="61" t="s">
        <v>141</v>
      </c>
    </row>
    <row r="16" spans="1:7" ht="12.75" customHeight="1" thickTop="1">
      <c r="A16" s="56" t="s">
        <v>48</v>
      </c>
      <c r="B16" s="56"/>
      <c r="E16" s="56"/>
      <c r="F16" s="56"/>
      <c r="G16" s="56"/>
    </row>
    <row r="17" spans="1:7" ht="12.75" customHeight="1">
      <c r="A17" s="62" t="s">
        <v>112</v>
      </c>
      <c r="B17" s="177" t="s">
        <v>113</v>
      </c>
      <c r="C17" s="175"/>
      <c r="D17" s="175"/>
      <c r="E17" s="63" t="s">
        <v>33</v>
      </c>
      <c r="F17" s="64" t="s">
        <v>36</v>
      </c>
      <c r="G17" s="65" t="s">
        <v>191</v>
      </c>
    </row>
    <row r="18" spans="1:7" ht="12.75" customHeight="1">
      <c r="G18" s="66" t="s">
        <v>52</v>
      </c>
    </row>
  </sheetData>
  <mergeCells count="6">
    <mergeCell ref="E2:F4"/>
    <mergeCell ref="E7:F7"/>
    <mergeCell ref="A8:B11"/>
    <mergeCell ref="C8:C11"/>
    <mergeCell ref="E8:F11"/>
    <mergeCell ref="A5:D6"/>
  </mergeCells>
  <pageMargins left="0.51181102362204722" right="0.23622047244094491" top="0.43307086614173229" bottom="0.43307086614173229" header="0.27559055118110237" footer="0.27559055118110237"/>
  <pageSetup orientation="portrait" r:id="rId1"/>
  <headerFooter>
    <oddHeader>&amp;R&amp;8Página &amp;P de &amp;N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60</vt:i4>
      </vt:variant>
    </vt:vector>
  </HeadingPairs>
  <TitlesOfParts>
    <vt:vector size="69" baseType="lpstr">
      <vt:lpstr>N_Campos Generales</vt:lpstr>
      <vt:lpstr>N_Campos Especificos</vt:lpstr>
      <vt:lpstr>DOCUMENTO A 21</vt:lpstr>
      <vt:lpstr>DOCUMENTO A 21 Cod Auxiliar</vt:lpstr>
      <vt:lpstr>Estándar</vt:lpstr>
      <vt:lpstr>Estándar con Imagen</vt:lpstr>
      <vt:lpstr>Estándar Cod. Auxiliar</vt:lpstr>
      <vt:lpstr>Multimoneda</vt:lpstr>
      <vt:lpstr>Total Mano de Obra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mruiz</cp:lastModifiedBy>
  <cp:lastPrinted>2010-04-30T21:53:16Z</cp:lastPrinted>
  <dcterms:created xsi:type="dcterms:W3CDTF">2009-08-19T16:41:37Z</dcterms:created>
  <dcterms:modified xsi:type="dcterms:W3CDTF">2011-02-04T16:42:58Z</dcterms:modified>
</cp:coreProperties>
</file>